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расх." sheetId="1" r:id="rId1"/>
  </sheets>
  <definedNames>
    <definedName name="_xlnm.Print_Titles" localSheetId="0">'расх.'!$9:$9</definedName>
  </definedNames>
  <calcPr fullCalcOnLoad="1"/>
</workbook>
</file>

<file path=xl/sharedStrings.xml><?xml version="1.0" encoding="utf-8"?>
<sst xmlns="http://schemas.openxmlformats.org/spreadsheetml/2006/main" count="208" uniqueCount="99">
  <si>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</si>
  <si>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</si>
  <si>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</si>
  <si>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</si>
  <si>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</si>
  <si>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</si>
  <si>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</si>
  <si>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</si>
  <si>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</si>
  <si>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</si>
  <si>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</si>
  <si>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</si>
  <si>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</si>
  <si>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</si>
  <si>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</si>
  <si>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</si>
  <si>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</si>
  <si>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</si>
  <si>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Обслуживание государственного и муниципального долга</t>
  </si>
  <si>
    <t>12</t>
  </si>
  <si>
    <t>Резервные фонды</t>
  </si>
  <si>
    <t>0113</t>
  </si>
  <si>
    <t>Национальная оборона</t>
  </si>
  <si>
    <t>Органы внутренних дел</t>
  </si>
  <si>
    <t>09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</si>
  <si>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</si>
  <si>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</si>
  <si>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</si>
  <si>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</si>
  <si>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</si>
  <si>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</si>
  <si>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</si>
  <si>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</si>
  <si>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</si>
  <si>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</si>
  <si>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</si>
  <si>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</si>
  <si>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</si>
  <si>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</si>
  <si>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</si>
  <si>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</si>
  <si>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</si>
  <si>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Амбулаторная помощь</t>
  </si>
  <si>
    <t>Скорая медицинская помощь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</si>
  <si>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</si>
  <si>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</si>
  <si>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</si>
  <si>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</si>
  <si>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</si>
  <si>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</si>
  <si>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</si>
  <si>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</si>
  <si>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</si>
  <si>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</si>
  <si>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</si>
  <si>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</si>
  <si>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Медицинская помощь в дневных стационарах всех типов</t>
  </si>
  <si>
    <t>Санаторно-оздоровительная помощь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</si>
  <si>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</si>
  <si>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</si>
  <si>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</si>
  <si>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</si>
  <si>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</si>
  <si>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</si>
  <si>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</si>
  <si>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</si>
  <si>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</si>
  <si>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</si>
  <si>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</si>
  <si>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</si>
  <si>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</si>
  <si>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</si>
  <si>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</si>
  <si>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</si>
  <si>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</si>
  <si>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</si>
  <si>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</si>
  <si>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</si>
  <si>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Мобилизационная подготовка экономики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</si>
  <si>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</si>
  <si>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</si>
  <si>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</si>
  <si>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</si>
  <si>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</si>
  <si>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</si>
  <si>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</si>
  <si>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</si>
  <si>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</si>
  <si>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</si>
  <si>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</si>
  <si>
    <t>Дополнительное образование детей</t>
  </si>
  <si>
    <t xml:space="preserve">Молодежная 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</si>
  <si>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</si>
  <si>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Отклонение  от годового плана (+;-)</t>
  </si>
  <si>
    <t>Раз- дел</t>
  </si>
  <si>
    <t>Подраз-дел</t>
  </si>
  <si>
    <t>Утверждено на 2018 год</t>
  </si>
  <si>
    <t>об исполнении бюджета Старооскольского городского округа за 1 квартал 2018 года по расходам</t>
  </si>
  <si>
    <t>Исполнено на                 01.04.2018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</si>
</sst>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65">
      <selection activeCell="A77" sqref="A77:IV85"/>
    </sheetView>
  </sheetViews>
  <sheetFormatPr defaultColWidth="9.00390625" defaultRowHeight="12.75"/>
  <cols>
    <col min="1" max="1" width="7.75390625" style="1" customWidth="1"/>
    <col min="2" max="2" width="9.25390625" style="1" customWidth="1"/>
    <col min="3" max="3" width="49.375" style="1" customWidth="1"/>
    <col min="4" max="4" width="15.875" style="1" customWidth="1"/>
    <col min="5" max="5" width="15.00390625" style="1" customWidth="1"/>
    <col min="6" max="6" width="16.125" style="1" customWidth="1"/>
    <col min="7" max="7" width="15.125" style="1" customWidth="1"/>
    <col min="8" max="8" width="9.125" style="1" customWidth="1"/>
    <col min="9" max="9" width="9.00390625" style="1" customWidth="1"/>
    <col min="10" max="16384" width="9.125" style="1" customWidth="1"/>
  </cols>
  <sheetData>
    <row r="1" spans="1:7" ht="16.5" hidden="1">
      <c r="A1" s="17"/>
      <c r="B1" s="17"/>
      <c r="C1" s="17"/>
      <c r="D1" s="17"/>
      <c r="E1" s="17"/>
      <c r="F1" s="17"/>
      <c r="G1" s="17"/>
    </row>
    <row r="2" spans="4:7" ht="12" customHeight="1">
      <c r="D2" s="6"/>
      <c r="E2" s="23"/>
      <c r="F2" s="23"/>
      <c r="G2" s="23"/>
    </row>
    <row r="3" ht="52.5" customHeight="1" hidden="1"/>
    <row r="4" spans="1:7" ht="14.25" customHeight="1">
      <c r="A4" s="25" t="s">
        <v>4</v>
      </c>
      <c r="B4" s="25"/>
      <c r="C4" s="25"/>
      <c r="D4" s="25"/>
      <c r="E4" s="25"/>
      <c r="F4" s="25"/>
      <c r="G4" s="25"/>
    </row>
    <row r="5" spans="1:7" s="5" customFormat="1" ht="19.5" customHeight="1">
      <c r="A5" s="24" t="s">
        <v>97</v>
      </c>
      <c r="B5" s="24"/>
      <c r="C5" s="24"/>
      <c r="D5" s="24"/>
      <c r="E5" s="24"/>
      <c r="F5" s="24"/>
      <c r="G5" s="24"/>
    </row>
    <row r="6" spans="3:7" ht="14.25" customHeight="1">
      <c r="C6" s="8"/>
      <c r="D6" s="9"/>
      <c r="E6" s="10"/>
      <c r="G6" s="1" t="s">
        <v>0</v>
      </c>
    </row>
    <row r="7" spans="1:7" ht="19.5" customHeight="1">
      <c r="A7" s="18" t="s">
        <v>94</v>
      </c>
      <c r="B7" s="18" t="s">
        <v>95</v>
      </c>
      <c r="C7" s="18" t="s">
        <v>5</v>
      </c>
      <c r="D7" s="18" t="s">
        <v>96</v>
      </c>
      <c r="E7" s="18" t="s">
        <v>98</v>
      </c>
      <c r="F7" s="18" t="s">
        <v>55</v>
      </c>
      <c r="G7" s="18" t="s">
        <v>93</v>
      </c>
    </row>
    <row r="8" spans="1:7" ht="48.75" customHeight="1">
      <c r="A8" s="19"/>
      <c r="B8" s="19"/>
      <c r="C8" s="19"/>
      <c r="D8" s="19"/>
      <c r="E8" s="19"/>
      <c r="F8" s="19"/>
      <c r="G8" s="19"/>
    </row>
    <row r="9" spans="1:7" ht="16.5">
      <c r="A9" s="7" t="s">
        <v>82</v>
      </c>
      <c r="B9" s="7" t="s">
        <v>83</v>
      </c>
      <c r="C9" s="7" t="s">
        <v>84</v>
      </c>
      <c r="D9" s="7" t="s">
        <v>85</v>
      </c>
      <c r="E9" s="7" t="s">
        <v>86</v>
      </c>
      <c r="F9" s="7" t="s">
        <v>87</v>
      </c>
      <c r="G9" s="7" t="s">
        <v>88</v>
      </c>
    </row>
    <row r="10" spans="1:7" s="5" customFormat="1" ht="18.75" customHeight="1">
      <c r="A10" s="7" t="s">
        <v>6</v>
      </c>
      <c r="B10" s="7" t="s">
        <v>7</v>
      </c>
      <c r="C10" s="7" t="s">
        <v>1</v>
      </c>
      <c r="D10" s="2">
        <f>D11+D12+D15+D17+D19+D13+D14</f>
        <v>254358</v>
      </c>
      <c r="E10" s="2">
        <f>E11+E12+E15+E17+E19+E13+E14</f>
        <v>43478</v>
      </c>
      <c r="F10" s="11">
        <f aca="true" t="shared" si="0" ref="F10:F74">E10/D10*100</f>
        <v>17.093230800682502</v>
      </c>
      <c r="G10" s="2">
        <f aca="true" t="shared" si="1" ref="G10:G74">E10-D10</f>
        <v>-210880</v>
      </c>
    </row>
    <row r="11" spans="1:7" s="5" customFormat="1" ht="66">
      <c r="A11" s="3" t="s">
        <v>6</v>
      </c>
      <c r="B11" s="3" t="s">
        <v>9</v>
      </c>
      <c r="C11" s="3" t="s">
        <v>10</v>
      </c>
      <c r="D11" s="4">
        <v>6396</v>
      </c>
      <c r="E11" s="4">
        <v>1144</v>
      </c>
      <c r="F11" s="12">
        <f t="shared" si="0"/>
        <v>17.88617886178862</v>
      </c>
      <c r="G11" s="4">
        <f t="shared" si="1"/>
        <v>-5252</v>
      </c>
    </row>
    <row r="12" spans="1:7" s="5" customFormat="1" ht="84" customHeight="1">
      <c r="A12" s="3" t="s">
        <v>6</v>
      </c>
      <c r="B12" s="3" t="s">
        <v>11</v>
      </c>
      <c r="C12" s="3" t="s">
        <v>70</v>
      </c>
      <c r="D12" s="4">
        <v>212539</v>
      </c>
      <c r="E12" s="4">
        <v>36612</v>
      </c>
      <c r="F12" s="12">
        <f t="shared" si="0"/>
        <v>17.226014990190038</v>
      </c>
      <c r="G12" s="4">
        <f t="shared" si="1"/>
        <v>-175927</v>
      </c>
    </row>
    <row r="13" spans="1:7" s="5" customFormat="1" ht="16.5">
      <c r="A13" s="3" t="s">
        <v>6</v>
      </c>
      <c r="B13" s="3" t="s">
        <v>12</v>
      </c>
      <c r="C13" s="3" t="s">
        <v>13</v>
      </c>
      <c r="D13" s="4">
        <v>351</v>
      </c>
      <c r="E13" s="4"/>
      <c r="F13" s="12">
        <f t="shared" si="0"/>
        <v>0</v>
      </c>
      <c r="G13" s="4">
        <f t="shared" si="1"/>
        <v>-351</v>
      </c>
    </row>
    <row r="14" spans="1:7" s="5" customFormat="1" ht="66">
      <c r="A14" s="3" t="s">
        <v>6</v>
      </c>
      <c r="B14" s="3" t="s">
        <v>35</v>
      </c>
      <c r="C14" s="3" t="s">
        <v>80</v>
      </c>
      <c r="D14" s="4">
        <v>6024</v>
      </c>
      <c r="E14" s="4">
        <v>1189</v>
      </c>
      <c r="F14" s="12">
        <f t="shared" si="0"/>
        <v>19.737715803452854</v>
      </c>
      <c r="G14" s="4">
        <f t="shared" si="1"/>
        <v>-4835</v>
      </c>
    </row>
    <row r="15" spans="1:7" s="5" customFormat="1" ht="37.5" customHeight="1">
      <c r="A15" s="3" t="s">
        <v>6</v>
      </c>
      <c r="B15" s="3" t="s">
        <v>14</v>
      </c>
      <c r="C15" s="3" t="s">
        <v>15</v>
      </c>
      <c r="D15" s="4">
        <v>6531</v>
      </c>
      <c r="E15" s="4">
        <v>1188</v>
      </c>
      <c r="F15" s="12">
        <f t="shared" si="0"/>
        <v>18.190169958658707</v>
      </c>
      <c r="G15" s="4">
        <f t="shared" si="1"/>
        <v>-5343</v>
      </c>
    </row>
    <row r="16" spans="1:7" ht="49.5" customHeight="1" hidden="1">
      <c r="A16" s="3" t="s">
        <v>16</v>
      </c>
      <c r="B16" s="3"/>
      <c r="C16" s="3" t="s">
        <v>81</v>
      </c>
      <c r="D16" s="4"/>
      <c r="E16" s="4"/>
      <c r="F16" s="12" t="e">
        <f t="shared" si="0"/>
        <v>#DIV/0!</v>
      </c>
      <c r="G16" s="4">
        <f t="shared" si="1"/>
        <v>0</v>
      </c>
    </row>
    <row r="17" spans="1:7" ht="16.5">
      <c r="A17" s="3" t="s">
        <v>6</v>
      </c>
      <c r="B17" s="3" t="s">
        <v>17</v>
      </c>
      <c r="C17" s="3" t="s">
        <v>20</v>
      </c>
      <c r="D17" s="13">
        <f>3300-499-100</f>
        <v>2701</v>
      </c>
      <c r="E17" s="4"/>
      <c r="F17" s="12"/>
      <c r="G17" s="4">
        <f t="shared" si="1"/>
        <v>-2701</v>
      </c>
    </row>
    <row r="18" spans="1:7" s="5" customFormat="1" ht="16.5" customHeight="1" hidden="1">
      <c r="A18" s="3" t="s">
        <v>21</v>
      </c>
      <c r="B18" s="3"/>
      <c r="C18" s="3" t="s">
        <v>20</v>
      </c>
      <c r="D18" s="4"/>
      <c r="E18" s="4"/>
      <c r="F18" s="12" t="e">
        <f t="shared" si="0"/>
        <v>#DIV/0!</v>
      </c>
      <c r="G18" s="4">
        <f t="shared" si="1"/>
        <v>0</v>
      </c>
    </row>
    <row r="19" spans="1:7" s="5" customFormat="1" ht="21.75" customHeight="1">
      <c r="A19" s="3" t="s">
        <v>6</v>
      </c>
      <c r="B19" s="3" t="s">
        <v>58</v>
      </c>
      <c r="C19" s="3" t="s">
        <v>2</v>
      </c>
      <c r="D19" s="4">
        <v>19816</v>
      </c>
      <c r="E19" s="4">
        <v>3345</v>
      </c>
      <c r="F19" s="12">
        <f t="shared" si="0"/>
        <v>16.880298748486073</v>
      </c>
      <c r="G19" s="4">
        <f t="shared" si="1"/>
        <v>-16471</v>
      </c>
    </row>
    <row r="20" spans="1:7" s="5" customFormat="1" ht="16.5">
      <c r="A20" s="7" t="s">
        <v>8</v>
      </c>
      <c r="B20" s="7" t="s">
        <v>7</v>
      </c>
      <c r="C20" s="7" t="s">
        <v>22</v>
      </c>
      <c r="D20" s="2">
        <f>D21</f>
        <v>64</v>
      </c>
      <c r="E20" s="2">
        <f>E21</f>
        <v>0</v>
      </c>
      <c r="F20" s="11">
        <f t="shared" si="0"/>
        <v>0</v>
      </c>
      <c r="G20" s="2">
        <f t="shared" si="1"/>
        <v>-64</v>
      </c>
    </row>
    <row r="21" spans="1:7" s="5" customFormat="1" ht="21.75" customHeight="1">
      <c r="A21" s="3" t="s">
        <v>8</v>
      </c>
      <c r="B21" s="3" t="s">
        <v>11</v>
      </c>
      <c r="C21" s="3" t="s">
        <v>78</v>
      </c>
      <c r="D21" s="4">
        <v>64</v>
      </c>
      <c r="E21" s="4"/>
      <c r="F21" s="12">
        <f t="shared" si="0"/>
        <v>0</v>
      </c>
      <c r="G21" s="4">
        <f t="shared" si="1"/>
        <v>-64</v>
      </c>
    </row>
    <row r="22" spans="1:7" ht="39" customHeight="1">
      <c r="A22" s="7" t="s">
        <v>9</v>
      </c>
      <c r="B22" s="7" t="s">
        <v>7</v>
      </c>
      <c r="C22" s="7" t="s">
        <v>3</v>
      </c>
      <c r="D22" s="2">
        <f>D24+D25+D26</f>
        <v>60629</v>
      </c>
      <c r="E22" s="2">
        <f>E24+E25+E26</f>
        <v>20898</v>
      </c>
      <c r="F22" s="11">
        <f t="shared" si="0"/>
        <v>34.46865361460687</v>
      </c>
      <c r="G22" s="2">
        <f t="shared" si="1"/>
        <v>-39731</v>
      </c>
    </row>
    <row r="23" spans="1:7" ht="23.25" customHeight="1" hidden="1">
      <c r="A23" s="3" t="s">
        <v>9</v>
      </c>
      <c r="B23" s="3" t="s">
        <v>8</v>
      </c>
      <c r="C23" s="3" t="s">
        <v>23</v>
      </c>
      <c r="D23" s="4"/>
      <c r="E23" s="4"/>
      <c r="F23" s="12" t="e">
        <f t="shared" si="0"/>
        <v>#DIV/0!</v>
      </c>
      <c r="G23" s="4">
        <f t="shared" si="1"/>
        <v>0</v>
      </c>
    </row>
    <row r="24" spans="1:7" ht="49.5">
      <c r="A24" s="3" t="s">
        <v>9</v>
      </c>
      <c r="B24" s="3" t="s">
        <v>24</v>
      </c>
      <c r="C24" s="3" t="s">
        <v>92</v>
      </c>
      <c r="D24" s="4">
        <v>41552</v>
      </c>
      <c r="E24" s="4">
        <v>11076</v>
      </c>
      <c r="F24" s="12">
        <f t="shared" si="0"/>
        <v>26.655756642279556</v>
      </c>
      <c r="G24" s="4">
        <f t="shared" si="1"/>
        <v>-30476</v>
      </c>
    </row>
    <row r="25" spans="1:7" ht="21" customHeight="1">
      <c r="A25" s="3" t="s">
        <v>9</v>
      </c>
      <c r="B25" s="3" t="s">
        <v>45</v>
      </c>
      <c r="C25" s="3" t="s">
        <v>79</v>
      </c>
      <c r="D25" s="4">
        <v>10332</v>
      </c>
      <c r="E25" s="4">
        <v>3033</v>
      </c>
      <c r="F25" s="12">
        <f t="shared" si="0"/>
        <v>29.35540069686411</v>
      </c>
      <c r="G25" s="4">
        <f t="shared" si="1"/>
        <v>-7299</v>
      </c>
    </row>
    <row r="26" spans="1:7" ht="49.5">
      <c r="A26" s="3" t="s">
        <v>9</v>
      </c>
      <c r="B26" s="3" t="s">
        <v>75</v>
      </c>
      <c r="C26" s="3" t="s">
        <v>76</v>
      </c>
      <c r="D26" s="4">
        <v>8745</v>
      </c>
      <c r="E26" s="4">
        <v>6789</v>
      </c>
      <c r="F26" s="12">
        <f t="shared" si="0"/>
        <v>77.63293310463122</v>
      </c>
      <c r="G26" s="4">
        <f t="shared" si="1"/>
        <v>-1956</v>
      </c>
    </row>
    <row r="27" spans="1:7" ht="20.25" customHeight="1">
      <c r="A27" s="7" t="s">
        <v>11</v>
      </c>
      <c r="B27" s="7" t="s">
        <v>7</v>
      </c>
      <c r="C27" s="7" t="s">
        <v>25</v>
      </c>
      <c r="D27" s="2">
        <f>SUM(D28:D34)</f>
        <v>969062</v>
      </c>
      <c r="E27" s="2">
        <f>SUM(E28:E34)</f>
        <v>74709</v>
      </c>
      <c r="F27" s="11">
        <f t="shared" si="0"/>
        <v>7.709413845553742</v>
      </c>
      <c r="G27" s="2">
        <f t="shared" si="1"/>
        <v>-894353</v>
      </c>
    </row>
    <row r="28" spans="1:7" ht="20.25" customHeight="1">
      <c r="A28" s="3" t="s">
        <v>11</v>
      </c>
      <c r="B28" s="3" t="s">
        <v>6</v>
      </c>
      <c r="C28" s="3" t="s">
        <v>77</v>
      </c>
      <c r="D28" s="4">
        <v>460</v>
      </c>
      <c r="E28" s="4">
        <v>44</v>
      </c>
      <c r="F28" s="12">
        <f>E28/D28*100</f>
        <v>9.565217391304348</v>
      </c>
      <c r="G28" s="4">
        <f>E28-D28</f>
        <v>-416</v>
      </c>
    </row>
    <row r="29" spans="1:7" ht="21" customHeight="1">
      <c r="A29" s="3" t="s">
        <v>11</v>
      </c>
      <c r="B29" s="3" t="s">
        <v>12</v>
      </c>
      <c r="C29" s="3" t="s">
        <v>26</v>
      </c>
      <c r="D29" s="4">
        <v>2532</v>
      </c>
      <c r="E29" s="4"/>
      <c r="F29" s="12">
        <f t="shared" si="0"/>
        <v>0</v>
      </c>
      <c r="G29" s="4">
        <f t="shared" si="1"/>
        <v>-2532</v>
      </c>
    </row>
    <row r="30" spans="1:7" ht="18.75" customHeight="1">
      <c r="A30" s="3" t="s">
        <v>11</v>
      </c>
      <c r="B30" s="3" t="s">
        <v>14</v>
      </c>
      <c r="C30" s="3" t="s">
        <v>27</v>
      </c>
      <c r="D30" s="4">
        <v>32187</v>
      </c>
      <c r="E30" s="4">
        <v>6198</v>
      </c>
      <c r="F30" s="12">
        <f t="shared" si="0"/>
        <v>19.256221455867276</v>
      </c>
      <c r="G30" s="4">
        <f t="shared" si="1"/>
        <v>-25989</v>
      </c>
    </row>
    <row r="31" spans="1:7" ht="18.75" customHeight="1">
      <c r="A31" s="3" t="s">
        <v>11</v>
      </c>
      <c r="B31" s="3" t="s">
        <v>28</v>
      </c>
      <c r="C31" s="3" t="s">
        <v>29</v>
      </c>
      <c r="D31" s="4">
        <v>92160</v>
      </c>
      <c r="E31" s="4">
        <v>17211</v>
      </c>
      <c r="F31" s="12">
        <f t="shared" si="0"/>
        <v>18.675130208333332</v>
      </c>
      <c r="G31" s="4">
        <f t="shared" si="1"/>
        <v>-74949</v>
      </c>
    </row>
    <row r="32" spans="1:7" ht="21" customHeight="1">
      <c r="A32" s="3" t="s">
        <v>11</v>
      </c>
      <c r="B32" s="3" t="s">
        <v>24</v>
      </c>
      <c r="C32" s="3" t="s">
        <v>59</v>
      </c>
      <c r="D32" s="4">
        <v>689188</v>
      </c>
      <c r="E32" s="4">
        <v>24869</v>
      </c>
      <c r="F32" s="12">
        <f t="shared" si="0"/>
        <v>3.608449363598902</v>
      </c>
      <c r="G32" s="4">
        <f t="shared" si="1"/>
        <v>-664319</v>
      </c>
    </row>
    <row r="33" spans="1:7" ht="20.25" customHeight="1">
      <c r="A33" s="3" t="s">
        <v>11</v>
      </c>
      <c r="B33" s="3" t="s">
        <v>45</v>
      </c>
      <c r="C33" s="3" t="s">
        <v>60</v>
      </c>
      <c r="D33" s="4">
        <v>1500</v>
      </c>
      <c r="E33" s="4">
        <v>466</v>
      </c>
      <c r="F33" s="12">
        <f t="shared" si="0"/>
        <v>31.066666666666663</v>
      </c>
      <c r="G33" s="4">
        <f t="shared" si="1"/>
        <v>-1034</v>
      </c>
    </row>
    <row r="34" spans="1:7" ht="33">
      <c r="A34" s="3" t="s">
        <v>11</v>
      </c>
      <c r="B34" s="3" t="s">
        <v>19</v>
      </c>
      <c r="C34" s="3" t="s">
        <v>30</v>
      </c>
      <c r="D34" s="4">
        <v>151035</v>
      </c>
      <c r="E34" s="4">
        <v>25921</v>
      </c>
      <c r="F34" s="12">
        <f t="shared" si="0"/>
        <v>17.16224716125401</v>
      </c>
      <c r="G34" s="4">
        <f t="shared" si="1"/>
        <v>-125114</v>
      </c>
    </row>
    <row r="35" spans="1:7" s="5" customFormat="1" ht="23.25" customHeight="1">
      <c r="A35" s="7" t="s">
        <v>12</v>
      </c>
      <c r="B35" s="7" t="s">
        <v>7</v>
      </c>
      <c r="C35" s="7" t="s">
        <v>31</v>
      </c>
      <c r="D35" s="2">
        <f>D36+D37+D38+D39</f>
        <v>463356</v>
      </c>
      <c r="E35" s="2">
        <f>E36+E37+E38+E39</f>
        <v>69106</v>
      </c>
      <c r="F35" s="11">
        <f t="shared" si="0"/>
        <v>14.914234411553966</v>
      </c>
      <c r="G35" s="2">
        <f t="shared" si="1"/>
        <v>-394250</v>
      </c>
    </row>
    <row r="36" spans="1:7" s="5" customFormat="1" ht="18" customHeight="1">
      <c r="A36" s="3" t="s">
        <v>12</v>
      </c>
      <c r="B36" s="3" t="s">
        <v>6</v>
      </c>
      <c r="C36" s="3" t="s">
        <v>32</v>
      </c>
      <c r="D36" s="4">
        <v>35401</v>
      </c>
      <c r="E36" s="4">
        <v>4097</v>
      </c>
      <c r="F36" s="12">
        <f t="shared" si="0"/>
        <v>11.573119403406682</v>
      </c>
      <c r="G36" s="4">
        <f t="shared" si="1"/>
        <v>-31304</v>
      </c>
    </row>
    <row r="37" spans="1:7" ht="19.5" customHeight="1">
      <c r="A37" s="3" t="s">
        <v>12</v>
      </c>
      <c r="B37" s="3" t="s">
        <v>8</v>
      </c>
      <c r="C37" s="3" t="s">
        <v>33</v>
      </c>
      <c r="D37" s="4">
        <v>41879</v>
      </c>
      <c r="E37" s="4">
        <v>105</v>
      </c>
      <c r="F37" s="12">
        <f t="shared" si="0"/>
        <v>0.2507223190620597</v>
      </c>
      <c r="G37" s="4">
        <f t="shared" si="1"/>
        <v>-41774</v>
      </c>
    </row>
    <row r="38" spans="1:7" ht="20.25" customHeight="1">
      <c r="A38" s="3" t="s">
        <v>12</v>
      </c>
      <c r="B38" s="3" t="s">
        <v>9</v>
      </c>
      <c r="C38" s="3" t="s">
        <v>34</v>
      </c>
      <c r="D38" s="4">
        <v>362462</v>
      </c>
      <c r="E38" s="4">
        <v>60011</v>
      </c>
      <c r="F38" s="12">
        <f t="shared" si="0"/>
        <v>16.55649419801248</v>
      </c>
      <c r="G38" s="4">
        <f t="shared" si="1"/>
        <v>-302451</v>
      </c>
    </row>
    <row r="39" spans="1:7" ht="33">
      <c r="A39" s="3" t="s">
        <v>12</v>
      </c>
      <c r="B39" s="3" t="s">
        <v>12</v>
      </c>
      <c r="C39" s="3" t="s">
        <v>54</v>
      </c>
      <c r="D39" s="4">
        <v>23614</v>
      </c>
      <c r="E39" s="4">
        <v>4893</v>
      </c>
      <c r="F39" s="12">
        <f t="shared" si="0"/>
        <v>20.72075887185568</v>
      </c>
      <c r="G39" s="4">
        <f t="shared" si="1"/>
        <v>-18721</v>
      </c>
    </row>
    <row r="40" spans="1:7" ht="16.5" customHeight="1" hidden="1">
      <c r="A40" s="7" t="s">
        <v>35</v>
      </c>
      <c r="B40" s="7" t="s">
        <v>7</v>
      </c>
      <c r="C40" s="7" t="s">
        <v>36</v>
      </c>
      <c r="D40" s="2">
        <f>D41</f>
        <v>0</v>
      </c>
      <c r="E40" s="2">
        <f>E41</f>
        <v>0</v>
      </c>
      <c r="F40" s="11" t="e">
        <f t="shared" si="0"/>
        <v>#DIV/0!</v>
      </c>
      <c r="G40" s="2">
        <f t="shared" si="1"/>
        <v>0</v>
      </c>
    </row>
    <row r="41" spans="1:7" ht="33" customHeight="1" hidden="1">
      <c r="A41" s="3" t="s">
        <v>35</v>
      </c>
      <c r="B41" s="3" t="s">
        <v>9</v>
      </c>
      <c r="C41" s="3" t="s">
        <v>74</v>
      </c>
      <c r="D41" s="4"/>
      <c r="E41" s="4"/>
      <c r="F41" s="11" t="e">
        <f t="shared" si="0"/>
        <v>#DIV/0!</v>
      </c>
      <c r="G41" s="4">
        <f t="shared" si="1"/>
        <v>0</v>
      </c>
    </row>
    <row r="42" spans="1:7" s="5" customFormat="1" ht="21" customHeight="1">
      <c r="A42" s="7" t="s">
        <v>14</v>
      </c>
      <c r="B42" s="7" t="s">
        <v>7</v>
      </c>
      <c r="C42" s="7" t="s">
        <v>37</v>
      </c>
      <c r="D42" s="2">
        <f>SUM(D43:D48)</f>
        <v>3312882</v>
      </c>
      <c r="E42" s="2">
        <f>SUM(E43:E48)</f>
        <v>697543</v>
      </c>
      <c r="F42" s="11">
        <f t="shared" si="0"/>
        <v>21.055473753668256</v>
      </c>
      <c r="G42" s="2">
        <f t="shared" si="1"/>
        <v>-2615339</v>
      </c>
    </row>
    <row r="43" spans="1:7" s="5" customFormat="1" ht="18" customHeight="1">
      <c r="A43" s="3" t="s">
        <v>14</v>
      </c>
      <c r="B43" s="3" t="s">
        <v>6</v>
      </c>
      <c r="C43" s="3" t="s">
        <v>38</v>
      </c>
      <c r="D43" s="4">
        <f>1161334+499</f>
        <v>1161833</v>
      </c>
      <c r="E43" s="4">
        <v>250967</v>
      </c>
      <c r="F43" s="12">
        <f t="shared" si="0"/>
        <v>21.600952976890827</v>
      </c>
      <c r="G43" s="4">
        <f t="shared" si="1"/>
        <v>-910866</v>
      </c>
    </row>
    <row r="44" spans="1:7" ht="16.5" customHeight="1">
      <c r="A44" s="3" t="s">
        <v>14</v>
      </c>
      <c r="B44" s="3" t="s">
        <v>8</v>
      </c>
      <c r="C44" s="3" t="s">
        <v>39</v>
      </c>
      <c r="D44" s="4">
        <v>1703880</v>
      </c>
      <c r="E44" s="4">
        <v>357187</v>
      </c>
      <c r="F44" s="12">
        <f t="shared" si="0"/>
        <v>20.96315468225462</v>
      </c>
      <c r="G44" s="4">
        <f t="shared" si="1"/>
        <v>-1346693</v>
      </c>
    </row>
    <row r="45" spans="1:7" ht="19.5" customHeight="1">
      <c r="A45" s="3" t="s">
        <v>14</v>
      </c>
      <c r="B45" s="3" t="s">
        <v>9</v>
      </c>
      <c r="C45" s="3" t="s">
        <v>90</v>
      </c>
      <c r="D45" s="4">
        <v>274077</v>
      </c>
      <c r="E45" s="4">
        <v>58908</v>
      </c>
      <c r="F45" s="12">
        <f t="shared" si="0"/>
        <v>21.493230004706707</v>
      </c>
      <c r="G45" s="4">
        <f t="shared" si="1"/>
        <v>-215169</v>
      </c>
    </row>
    <row r="46" spans="1:7" ht="36" customHeight="1">
      <c r="A46" s="3" t="s">
        <v>14</v>
      </c>
      <c r="B46" s="3" t="s">
        <v>12</v>
      </c>
      <c r="C46" s="3" t="s">
        <v>51</v>
      </c>
      <c r="D46" s="4">
        <v>20974</v>
      </c>
      <c r="E46" s="4">
        <v>4573</v>
      </c>
      <c r="F46" s="12">
        <f t="shared" si="0"/>
        <v>21.80318489558501</v>
      </c>
      <c r="G46" s="4">
        <f t="shared" si="1"/>
        <v>-16401</v>
      </c>
    </row>
    <row r="47" spans="1:7" ht="21" customHeight="1">
      <c r="A47" s="3" t="s">
        <v>14</v>
      </c>
      <c r="B47" s="3" t="s">
        <v>14</v>
      </c>
      <c r="C47" s="3" t="s">
        <v>91</v>
      </c>
      <c r="D47" s="4">
        <v>64009</v>
      </c>
      <c r="E47" s="4">
        <v>5920</v>
      </c>
      <c r="F47" s="12">
        <f t="shared" si="0"/>
        <v>9.248699401646643</v>
      </c>
      <c r="G47" s="4">
        <f t="shared" si="1"/>
        <v>-58089</v>
      </c>
    </row>
    <row r="48" spans="1:7" ht="21.75" customHeight="1">
      <c r="A48" s="3" t="s">
        <v>14</v>
      </c>
      <c r="B48" s="3" t="s">
        <v>24</v>
      </c>
      <c r="C48" s="3" t="s">
        <v>40</v>
      </c>
      <c r="D48" s="4">
        <v>88109</v>
      </c>
      <c r="E48" s="4">
        <v>19988</v>
      </c>
      <c r="F48" s="12">
        <f t="shared" si="0"/>
        <v>22.685537232291818</v>
      </c>
      <c r="G48" s="4">
        <f t="shared" si="1"/>
        <v>-68121</v>
      </c>
    </row>
    <row r="49" spans="1:7" s="5" customFormat="1" ht="27.75" customHeight="1">
      <c r="A49" s="7" t="s">
        <v>28</v>
      </c>
      <c r="B49" s="7" t="s">
        <v>7</v>
      </c>
      <c r="C49" s="7" t="s">
        <v>61</v>
      </c>
      <c r="D49" s="2">
        <f>SUM(D50:D51)</f>
        <v>372639</v>
      </c>
      <c r="E49" s="2">
        <f>SUM(E50:E51)</f>
        <v>69176</v>
      </c>
      <c r="F49" s="11">
        <f t="shared" si="0"/>
        <v>18.563811087943023</v>
      </c>
      <c r="G49" s="2">
        <f t="shared" si="1"/>
        <v>-303463</v>
      </c>
    </row>
    <row r="50" spans="1:7" ht="21" customHeight="1">
      <c r="A50" s="3" t="s">
        <v>28</v>
      </c>
      <c r="B50" s="3" t="s">
        <v>6</v>
      </c>
      <c r="C50" s="3" t="s">
        <v>41</v>
      </c>
      <c r="D50" s="4">
        <v>328648</v>
      </c>
      <c r="E50" s="4">
        <v>60307</v>
      </c>
      <c r="F50" s="12">
        <f t="shared" si="0"/>
        <v>18.350027993476303</v>
      </c>
      <c r="G50" s="4">
        <f t="shared" si="1"/>
        <v>-268341</v>
      </c>
    </row>
    <row r="51" spans="1:7" ht="33">
      <c r="A51" s="3" t="s">
        <v>28</v>
      </c>
      <c r="B51" s="3" t="s">
        <v>11</v>
      </c>
      <c r="C51" s="3" t="s">
        <v>62</v>
      </c>
      <c r="D51" s="4">
        <v>43991</v>
      </c>
      <c r="E51" s="4">
        <v>8869</v>
      </c>
      <c r="F51" s="12">
        <f t="shared" si="0"/>
        <v>20.16094201086586</v>
      </c>
      <c r="G51" s="4">
        <f t="shared" si="1"/>
        <v>-35122</v>
      </c>
    </row>
    <row r="52" spans="1:7" s="5" customFormat="1" ht="16.5" hidden="1">
      <c r="A52" s="7" t="s">
        <v>24</v>
      </c>
      <c r="B52" s="7" t="s">
        <v>7</v>
      </c>
      <c r="C52" s="7" t="s">
        <v>63</v>
      </c>
      <c r="D52" s="2">
        <f>SUM(D53:D58)</f>
        <v>0</v>
      </c>
      <c r="E52" s="2">
        <f>SUM(E53:E58)</f>
        <v>0</v>
      </c>
      <c r="F52" s="11" t="e">
        <f t="shared" si="0"/>
        <v>#DIV/0!</v>
      </c>
      <c r="G52" s="2">
        <f t="shared" si="1"/>
        <v>0</v>
      </c>
    </row>
    <row r="53" spans="1:7" s="5" customFormat="1" ht="18.75" customHeight="1" hidden="1">
      <c r="A53" s="3" t="s">
        <v>24</v>
      </c>
      <c r="B53" s="3" t="s">
        <v>6</v>
      </c>
      <c r="C53" s="3" t="s">
        <v>52</v>
      </c>
      <c r="D53" s="4"/>
      <c r="E53" s="4"/>
      <c r="F53" s="12" t="e">
        <f t="shared" si="0"/>
        <v>#DIV/0!</v>
      </c>
      <c r="G53" s="4">
        <f t="shared" si="1"/>
        <v>0</v>
      </c>
    </row>
    <row r="54" spans="1:7" s="5" customFormat="1" ht="21" customHeight="1" hidden="1">
      <c r="A54" s="3" t="s">
        <v>24</v>
      </c>
      <c r="B54" s="3" t="s">
        <v>8</v>
      </c>
      <c r="C54" s="3" t="s">
        <v>42</v>
      </c>
      <c r="D54" s="4"/>
      <c r="E54" s="4"/>
      <c r="F54" s="12" t="e">
        <f t="shared" si="0"/>
        <v>#DIV/0!</v>
      </c>
      <c r="G54" s="4">
        <f t="shared" si="1"/>
        <v>0</v>
      </c>
    </row>
    <row r="55" spans="1:7" s="5" customFormat="1" ht="37.5" customHeight="1" hidden="1">
      <c r="A55" s="3" t="s">
        <v>24</v>
      </c>
      <c r="B55" s="3" t="s">
        <v>9</v>
      </c>
      <c r="C55" s="3" t="s">
        <v>56</v>
      </c>
      <c r="D55" s="4"/>
      <c r="E55" s="4"/>
      <c r="F55" s="12" t="e">
        <f t="shared" si="0"/>
        <v>#DIV/0!</v>
      </c>
      <c r="G55" s="4">
        <f t="shared" si="1"/>
        <v>0</v>
      </c>
    </row>
    <row r="56" spans="1:7" s="5" customFormat="1" ht="22.5" customHeight="1" hidden="1">
      <c r="A56" s="3" t="s">
        <v>24</v>
      </c>
      <c r="B56" s="3" t="s">
        <v>11</v>
      </c>
      <c r="C56" s="3" t="s">
        <v>43</v>
      </c>
      <c r="D56" s="4"/>
      <c r="E56" s="4"/>
      <c r="F56" s="12" t="e">
        <f t="shared" si="0"/>
        <v>#DIV/0!</v>
      </c>
      <c r="G56" s="4">
        <f t="shared" si="1"/>
        <v>0</v>
      </c>
    </row>
    <row r="57" spans="1:7" s="5" customFormat="1" ht="16.5" customHeight="1" hidden="1">
      <c r="A57" s="3" t="s">
        <v>24</v>
      </c>
      <c r="B57" s="3" t="s">
        <v>12</v>
      </c>
      <c r="C57" s="3" t="s">
        <v>57</v>
      </c>
      <c r="D57" s="4"/>
      <c r="E57" s="4"/>
      <c r="F57" s="12" t="e">
        <f t="shared" si="0"/>
        <v>#DIV/0!</v>
      </c>
      <c r="G57" s="4">
        <f t="shared" si="1"/>
        <v>0</v>
      </c>
    </row>
    <row r="58" spans="1:7" s="5" customFormat="1" ht="17.25" customHeight="1" hidden="1">
      <c r="A58" s="3" t="s">
        <v>24</v>
      </c>
      <c r="B58" s="3" t="s">
        <v>24</v>
      </c>
      <c r="C58" s="3" t="s">
        <v>64</v>
      </c>
      <c r="D58" s="4"/>
      <c r="E58" s="4"/>
      <c r="F58" s="12" t="e">
        <f t="shared" si="0"/>
        <v>#DIV/0!</v>
      </c>
      <c r="G58" s="4">
        <f t="shared" si="1"/>
        <v>0</v>
      </c>
    </row>
    <row r="59" spans="1:7" s="5" customFormat="1" ht="19.5" customHeight="1">
      <c r="A59" s="7" t="s">
        <v>45</v>
      </c>
      <c r="B59" s="7" t="s">
        <v>7</v>
      </c>
      <c r="C59" s="7" t="s">
        <v>46</v>
      </c>
      <c r="D59" s="2">
        <f>D60+D61+D62+D63+D64</f>
        <v>1378619</v>
      </c>
      <c r="E59" s="2">
        <f>E60+E61+E62+E63+E64</f>
        <v>292332</v>
      </c>
      <c r="F59" s="11">
        <f t="shared" si="0"/>
        <v>21.204698324917906</v>
      </c>
      <c r="G59" s="2">
        <f t="shared" si="1"/>
        <v>-1086287</v>
      </c>
    </row>
    <row r="60" spans="1:7" s="5" customFormat="1" ht="18" customHeight="1">
      <c r="A60" s="3" t="s">
        <v>45</v>
      </c>
      <c r="B60" s="3" t="s">
        <v>6</v>
      </c>
      <c r="C60" s="3" t="s">
        <v>47</v>
      </c>
      <c r="D60" s="4">
        <v>15387</v>
      </c>
      <c r="E60" s="4">
        <v>3355</v>
      </c>
      <c r="F60" s="12">
        <f t="shared" si="0"/>
        <v>21.804120361343994</v>
      </c>
      <c r="G60" s="4">
        <f t="shared" si="1"/>
        <v>-12032</v>
      </c>
    </row>
    <row r="61" spans="1:7" ht="18.75" customHeight="1">
      <c r="A61" s="3" t="s">
        <v>45</v>
      </c>
      <c r="B61" s="3" t="s">
        <v>8</v>
      </c>
      <c r="C61" s="3" t="s">
        <v>48</v>
      </c>
      <c r="D61" s="4">
        <v>73091</v>
      </c>
      <c r="E61" s="4">
        <v>13749</v>
      </c>
      <c r="F61" s="12">
        <f t="shared" si="0"/>
        <v>18.810797499008086</v>
      </c>
      <c r="G61" s="4">
        <f t="shared" si="1"/>
        <v>-59342</v>
      </c>
    </row>
    <row r="62" spans="1:7" ht="18.75" customHeight="1">
      <c r="A62" s="3" t="s">
        <v>45</v>
      </c>
      <c r="B62" s="3" t="s">
        <v>9</v>
      </c>
      <c r="C62" s="3" t="s">
        <v>49</v>
      </c>
      <c r="D62" s="4">
        <f>924858+100</f>
        <v>924958</v>
      </c>
      <c r="E62" s="4">
        <v>209318</v>
      </c>
      <c r="F62" s="12">
        <f t="shared" si="0"/>
        <v>22.630000497319877</v>
      </c>
      <c r="G62" s="4">
        <f t="shared" si="1"/>
        <v>-715640</v>
      </c>
    </row>
    <row r="63" spans="1:7" ht="17.25" customHeight="1">
      <c r="A63" s="3" t="s">
        <v>45</v>
      </c>
      <c r="B63" s="3" t="s">
        <v>11</v>
      </c>
      <c r="C63" s="3" t="s">
        <v>53</v>
      </c>
      <c r="D63" s="4">
        <v>319291</v>
      </c>
      <c r="E63" s="4">
        <v>59429</v>
      </c>
      <c r="F63" s="12">
        <f t="shared" si="0"/>
        <v>18.61280148829751</v>
      </c>
      <c r="G63" s="4">
        <f t="shared" si="1"/>
        <v>-259862</v>
      </c>
    </row>
    <row r="64" spans="1:7" ht="33">
      <c r="A64" s="3" t="s">
        <v>45</v>
      </c>
      <c r="B64" s="3" t="s">
        <v>35</v>
      </c>
      <c r="C64" s="3" t="s">
        <v>50</v>
      </c>
      <c r="D64" s="4">
        <v>45892</v>
      </c>
      <c r="E64" s="4">
        <v>6481</v>
      </c>
      <c r="F64" s="12">
        <f t="shared" si="0"/>
        <v>14.12228710886429</v>
      </c>
      <c r="G64" s="4">
        <f t="shared" si="1"/>
        <v>-39411</v>
      </c>
    </row>
    <row r="65" spans="1:7" s="5" customFormat="1" ht="18.75" customHeight="1">
      <c r="A65" s="7" t="s">
        <v>17</v>
      </c>
      <c r="B65" s="7" t="s">
        <v>7</v>
      </c>
      <c r="C65" s="7" t="s">
        <v>44</v>
      </c>
      <c r="D65" s="2">
        <f>D66+D69+D67+D68</f>
        <v>151209</v>
      </c>
      <c r="E65" s="2">
        <f>E66+E69+E67+E68</f>
        <v>29330</v>
      </c>
      <c r="F65" s="12">
        <f aca="true" t="shared" si="2" ref="F65:F73">E65/D65*100</f>
        <v>19.39699356519784</v>
      </c>
      <c r="G65" s="4">
        <f aca="true" t="shared" si="3" ref="G65:G73">E65-D65</f>
        <v>-121879</v>
      </c>
    </row>
    <row r="66" spans="1:7" ht="18" customHeight="1" hidden="1">
      <c r="A66" s="3" t="s">
        <v>17</v>
      </c>
      <c r="B66" s="3" t="s">
        <v>6</v>
      </c>
      <c r="C66" s="3" t="s">
        <v>65</v>
      </c>
      <c r="D66" s="4"/>
      <c r="E66" s="4"/>
      <c r="F66" s="12" t="e">
        <f t="shared" si="2"/>
        <v>#DIV/0!</v>
      </c>
      <c r="G66" s="4">
        <f t="shared" si="3"/>
        <v>0</v>
      </c>
    </row>
    <row r="67" spans="1:7" ht="16.5">
      <c r="A67" s="3" t="s">
        <v>17</v>
      </c>
      <c r="B67" s="3" t="s">
        <v>8</v>
      </c>
      <c r="C67" s="3" t="s">
        <v>72</v>
      </c>
      <c r="D67" s="4">
        <v>137140</v>
      </c>
      <c r="E67" s="4">
        <v>27880</v>
      </c>
      <c r="F67" s="12">
        <f t="shared" si="2"/>
        <v>20.32959019979583</v>
      </c>
      <c r="G67" s="4">
        <f t="shared" si="3"/>
        <v>-109260</v>
      </c>
    </row>
    <row r="68" spans="1:7" ht="21" customHeight="1">
      <c r="A68" s="3" t="s">
        <v>17</v>
      </c>
      <c r="B68" s="3" t="s">
        <v>9</v>
      </c>
      <c r="C68" s="3" t="s">
        <v>73</v>
      </c>
      <c r="D68" s="4">
        <v>6297</v>
      </c>
      <c r="E68" s="4"/>
      <c r="F68" s="12">
        <f t="shared" si="2"/>
        <v>0</v>
      </c>
      <c r="G68" s="4">
        <f t="shared" si="3"/>
        <v>-6297</v>
      </c>
    </row>
    <row r="69" spans="1:7" ht="33.75" customHeight="1">
      <c r="A69" s="3" t="s">
        <v>17</v>
      </c>
      <c r="B69" s="3" t="s">
        <v>12</v>
      </c>
      <c r="C69" s="3" t="s">
        <v>66</v>
      </c>
      <c r="D69" s="4">
        <v>7772</v>
      </c>
      <c r="E69" s="4">
        <v>1450</v>
      </c>
      <c r="F69" s="12">
        <f t="shared" si="2"/>
        <v>18.65671641791045</v>
      </c>
      <c r="G69" s="4">
        <f t="shared" si="3"/>
        <v>-6322</v>
      </c>
    </row>
    <row r="70" spans="1:7" s="5" customFormat="1" ht="18.75" customHeight="1">
      <c r="A70" s="7" t="s">
        <v>19</v>
      </c>
      <c r="B70" s="7" t="s">
        <v>7</v>
      </c>
      <c r="C70" s="7" t="s">
        <v>67</v>
      </c>
      <c r="D70" s="2">
        <f>D71</f>
        <v>12593</v>
      </c>
      <c r="E70" s="2">
        <f>E71</f>
        <v>1969</v>
      </c>
      <c r="F70" s="11">
        <f t="shared" si="2"/>
        <v>15.635670610656712</v>
      </c>
      <c r="G70" s="2">
        <f t="shared" si="3"/>
        <v>-10624</v>
      </c>
    </row>
    <row r="71" spans="1:7" ht="18" customHeight="1">
      <c r="A71" s="3" t="s">
        <v>19</v>
      </c>
      <c r="B71" s="3" t="s">
        <v>8</v>
      </c>
      <c r="C71" s="3" t="s">
        <v>71</v>
      </c>
      <c r="D71" s="4">
        <v>12593</v>
      </c>
      <c r="E71" s="4">
        <v>1969</v>
      </c>
      <c r="F71" s="12">
        <f t="shared" si="2"/>
        <v>15.635670610656712</v>
      </c>
      <c r="G71" s="4">
        <f t="shared" si="3"/>
        <v>-10624</v>
      </c>
    </row>
    <row r="72" spans="1:7" s="5" customFormat="1" ht="33.75" customHeight="1">
      <c r="A72" s="7" t="s">
        <v>68</v>
      </c>
      <c r="B72" s="7" t="s">
        <v>7</v>
      </c>
      <c r="C72" s="7" t="s">
        <v>18</v>
      </c>
      <c r="D72" s="2">
        <f>D73</f>
        <v>34200</v>
      </c>
      <c r="E72" s="2">
        <f>E73</f>
        <v>10238</v>
      </c>
      <c r="F72" s="11">
        <f t="shared" si="2"/>
        <v>29.93567251461988</v>
      </c>
      <c r="G72" s="2">
        <f t="shared" si="3"/>
        <v>-23962</v>
      </c>
    </row>
    <row r="73" spans="1:7" ht="34.5" customHeight="1">
      <c r="A73" s="3" t="s">
        <v>58</v>
      </c>
      <c r="B73" s="3" t="s">
        <v>6</v>
      </c>
      <c r="C73" s="3" t="s">
        <v>69</v>
      </c>
      <c r="D73" s="4">
        <v>34200</v>
      </c>
      <c r="E73" s="4">
        <v>10238</v>
      </c>
      <c r="F73" s="12">
        <f t="shared" si="2"/>
        <v>29.93567251461988</v>
      </c>
      <c r="G73" s="4">
        <f t="shared" si="3"/>
        <v>-23962</v>
      </c>
    </row>
    <row r="74" spans="1:7" ht="21.75" customHeight="1">
      <c r="A74" s="20" t="s">
        <v>89</v>
      </c>
      <c r="B74" s="21"/>
      <c r="C74" s="22"/>
      <c r="D74" s="2">
        <f>D10+D22+D27+D35+D42+D49+D52+D59+D65+D70+D72+D40+D20</f>
        <v>7009611</v>
      </c>
      <c r="E74" s="2">
        <f>E10+E22+E27+E35+E42+E49+E52+E59+E65+E70+E72+E40+E20</f>
        <v>1308779</v>
      </c>
      <c r="F74" s="11">
        <f t="shared" si="0"/>
        <v>18.671207289534326</v>
      </c>
      <c r="G74" s="2">
        <f t="shared" si="1"/>
        <v>-5700832</v>
      </c>
    </row>
    <row r="75" spans="1:7" ht="14.25" customHeight="1">
      <c r="A75" s="14"/>
      <c r="B75" s="14"/>
      <c r="C75" s="14"/>
      <c r="D75" s="15"/>
      <c r="E75" s="15"/>
      <c r="F75" s="16"/>
      <c r="G75" s="15"/>
    </row>
    <row r="76" spans="1:7" ht="12.75" customHeight="1">
      <c r="A76" s="14"/>
      <c r="B76" s="14"/>
      <c r="C76" s="14"/>
      <c r="D76" s="15"/>
      <c r="E76" s="15"/>
      <c r="F76" s="16"/>
      <c r="G76" s="15"/>
    </row>
  </sheetData>
  <sheetProtection/>
  <mergeCells count="12">
    <mergeCell ref="A74:C74"/>
    <mergeCell ref="A7:A8"/>
    <mergeCell ref="E2:G2"/>
    <mergeCell ref="A5:G5"/>
    <mergeCell ref="B7:B8"/>
    <mergeCell ref="C7:C8"/>
    <mergeCell ref="D7:D8"/>
    <mergeCell ref="A4:G4"/>
    <mergeCell ref="E7:E8"/>
    <mergeCell ref="F7:F8"/>
    <mergeCell ref="G7:G8"/>
    <mergeCell ref="A1:G1"/>
  </mergeCells>
  <printOptions/>
  <pageMargins left="0.7874015748031497" right="0.5905511811023623" top="1.1811023622047245" bottom="0.7874015748031497" header="0.31496062992125984" footer="0.31496062992125984"/>
  <pageSetup firstPageNumber="8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2018-05-03T06:11:03Z</cp:lastPrinted>
  <dcterms:created xsi:type="dcterms:W3CDTF">2008-10-23T04:36:41Z</dcterms:created>
  <dcterms:modified xsi:type="dcterms:W3CDTF">2019-03-19T12:32:30Z</dcterms:modified>
  <cp:category/>
  <cp:version/>
  <cp:contentType/>
  <cp:contentStatus/>
</cp:coreProperties>
</file>