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1"/>
  </bookViews>
  <sheets>
    <sheet name="дох." sheetId="1" r:id="rId1"/>
    <sheet name="расх." sheetId="2" r:id="rId2"/>
    <sheet name="источн." sheetId="3" r:id="rId3"/>
  </sheets>
  <definedNames>
    <definedName name="_xlnm.Print_Titles" localSheetId="0">'дох.'!$13:$13</definedName>
    <definedName name="_xlnm.Print_Titles" localSheetId="2">'источн.'!$14:$14</definedName>
    <definedName name="_xlnm.Print_Titles" localSheetId="1">'расх.'!$14:$14</definedName>
  </definedNames>
  <calcPr fullCalcOnLoad="1"/>
</workbook>
</file>

<file path=xl/comments1.xml><?xml version="1.0" encoding="utf-8"?>
<comments xmlns="http://schemas.openxmlformats.org/spreadsheetml/2006/main">
  <authors>
    <author>skrypova</author>
  </authors>
  <commentList>
    <comment ref="C52" authorId="0">
      <text>
        <r>
          <rPr>
            <b/>
            <sz val="9"/>
            <rFont val="Tahoma"/>
            <family val="2"/>
          </rPr>
          <t>skrypova:
альтернатива 2298;</t>
        </r>
        <r>
          <rPr>
            <sz val="9"/>
            <rFont val="Tahoma"/>
            <family val="2"/>
          </rPr>
          <t xml:space="preserve">
5788 культура субсидия на зп
1446 управление мун собственностью дизо</t>
        </r>
      </text>
    </comment>
  </commentList>
</comments>
</file>

<file path=xl/sharedStrings.xml><?xml version="1.0" encoding="utf-8"?>
<sst xmlns="http://schemas.openxmlformats.org/spreadsheetml/2006/main" count="190" uniqueCount="95">
  <si>
    <t>тыс.руб.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</si>
  <si>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</si>
  <si>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</si>
  <si>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</si>
  <si>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Отчет</t>
  </si>
  <si>
    <t>Наименование показателей</t>
  </si>
  <si>
    <t>01</t>
  </si>
  <si>
    <t>00</t>
  </si>
  <si>
    <t>02</t>
  </si>
  <si>
    <t>03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</si>
  <si>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</si>
  <si>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04</t>
  </si>
  <si>
    <t>05</t>
  </si>
  <si>
    <t>Судебная система</t>
  </si>
  <si>
    <t>07</t>
  </si>
  <si>
    <t>Обеспечение проведения выборов и референдумов</t>
  </si>
  <si>
    <t>0106</t>
  </si>
  <si>
    <t>11</t>
  </si>
  <si>
    <t>12</t>
  </si>
  <si>
    <t>Резервные фонды</t>
  </si>
  <si>
    <t>0113</t>
  </si>
  <si>
    <t>09</t>
  </si>
  <si>
    <t>Национальная экономика</t>
  </si>
  <si>
    <t>Сельское хозяйство и рыболовство</t>
  </si>
  <si>
    <t>Лесное хозяйство</t>
  </si>
  <si>
    <t>08</t>
  </si>
  <si>
    <t>Транспорт</t>
  </si>
  <si>
    <t>Другие вопросы в области национальной 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</si>
  <si>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</si>
  <si>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</si>
  <si>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</si>
  <si>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</si>
  <si>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</si>
  <si>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</si>
  <si>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</si>
  <si>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</si>
  <si>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</si>
  <si>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</si>
  <si>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</si>
  <si>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Физическая культура и спорт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</si>
  <si>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</si>
  <si>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</si>
  <si>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</si>
  <si>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</si>
  <si>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</si>
  <si>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</si>
  <si>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Профессиональная подготовка, переподготовка и повышение квалификации</t>
  </si>
  <si>
    <t>Стационарная медицинская помощь</t>
  </si>
  <si>
    <t>Охрана семьи и детства</t>
  </si>
  <si>
    <t>Другие вопросы в области жилищно-коммунального хозяйства</t>
  </si>
  <si>
    <t>% исполнения к годовым назначениям</t>
  </si>
  <si>
    <t>13</t>
  </si>
  <si>
    <t>Дорожное хозяйство (дорожные фонды)</t>
  </si>
  <si>
    <t>Связь и информатика</t>
  </si>
  <si>
    <t>Культура, кинематография</t>
  </si>
  <si>
    <t>Другие вопросы в области культуры, кинематографии</t>
  </si>
  <si>
    <t>Здравоохранение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</si>
  <si>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</si>
  <si>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</si>
  <si>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</si>
  <si>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 xml:space="preserve">13 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</si>
  <si>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</si>
  <si>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 xml:space="preserve">Периодическая печать и издательства </t>
  </si>
  <si>
    <t>Массовый спорт</t>
  </si>
  <si>
    <t>Спорт высших достижений</t>
  </si>
  <si>
    <t>Охрана объектов растительного и животного мира и среды их обитания</t>
  </si>
  <si>
    <t>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</si>
  <si>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</si>
  <si>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</si>
  <si>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</si>
  <si>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Обеспечение деятельности финансовых, налоговых и таможенных органов и органов надзора</t>
  </si>
  <si>
    <t>1</t>
  </si>
  <si>
    <t>2</t>
  </si>
  <si>
    <t>3</t>
  </si>
  <si>
    <t>4</t>
  </si>
  <si>
    <t>5</t>
  </si>
  <si>
    <t>6</t>
  </si>
  <si>
    <t>7</t>
  </si>
  <si>
    <t>ВСЕГО РАСХОДОВ:</t>
  </si>
  <si>
    <t>Дополнительное образование детей</t>
  </si>
  <si>
    <t xml:space="preserve">Молодежная  политика </t>
  </si>
  <si>
    <t>Отклонение  от годового плана (+;-)</t>
  </si>
  <si>
    <t>Раз- дел</t>
  </si>
  <si>
    <t>Подраз-дел</t>
  </si>
  <si>
    <t>Органы юстиции</t>
  </si>
  <si>
    <t xml:space="preserve">Заместитель главы администрации городского округа - </t>
  </si>
  <si>
    <t xml:space="preserve">начальник департамента финансов и бюджетной политики  </t>
  </si>
  <si>
    <t>Н.В. Кудинова</t>
  </si>
  <si>
    <t>Утверждено на 2021 год</t>
  </si>
  <si>
    <t>об исполнении бюджета Старооскольского городского округа за 1 квартал 2021 года по расходам</t>
  </si>
  <si>
    <t>Исполнено на                 01.04.2021</t>
  </si>
  <si>
    <t>Обслуживание государственного (муниципального) долга</t>
  </si>
  <si>
    <t>Обслуживание  государственного (муниципального)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</si>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</sst>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##\ ###\ ###\ ###\ ##0.00"/>
  </numFmts>
  <fonts count="4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4" fontId="4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1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5" fontId="3" fillId="34" borderId="10" xfId="0" applyNumberFormat="1" applyFont="1" applyFill="1" applyBorder="1" applyAlignment="1">
      <alignment horizontal="center" vertical="center" wrapText="1"/>
    </xf>
    <xf numFmtId="175" fontId="4" fillId="34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175" fontId="3" fillId="34" borderId="10" xfId="0" applyNumberFormat="1" applyFont="1" applyFill="1" applyBorder="1" applyAlignment="1" applyProtection="1">
      <alignment horizontal="center" vertical="center" wrapText="1"/>
      <protection/>
    </xf>
    <xf numFmtId="175" fontId="3" fillId="0" borderId="0" xfId="0" applyNumberFormat="1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175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7</xdr:row>
      <xdr:rowOff>0</xdr:rowOff>
    </xdr:from>
    <xdr:to>
      <xdr:col>7</xdr:col>
      <xdr:colOff>352425</xdr:colOff>
      <xdr:row>7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1419225"/>
          <a:ext cx="104775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Утверждён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постановлением  администрации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Старооскольского городского округа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«____»_________ 2017 г. № 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86"/>
  <sheetViews>
    <sheetView zoomScaleSheetLayoutView="100" zoomScalePageLayoutView="0" workbookViewId="0" topLeftCell="G1">
      <selection activeCell="C1" sqref="A1:F112"/>
    </sheetView>
  </sheetViews>
  <sheetFormatPr defaultColWidth="9.00390625" defaultRowHeight="12.75"/>
  <cols>
    <col min="1" max="1" width="27.75390625" style="20" hidden="1" customWidth="1"/>
    <col min="2" max="2" width="37.125" style="20" hidden="1" customWidth="1"/>
    <col min="3" max="3" width="15.375" style="20" hidden="1" customWidth="1"/>
    <col min="4" max="4" width="14.125" style="20" hidden="1" customWidth="1"/>
    <col min="5" max="5" width="15.75390625" style="20" hidden="1" customWidth="1"/>
    <col min="6" max="6" width="15.25390625" style="20" hidden="1" customWidth="1"/>
    <col min="7" max="209" width="9.125" style="20" customWidth="1"/>
    <col min="210" max="16384" width="9.125" style="34" customWidth="1"/>
  </cols>
  <sheetData>
    <row r="1" spans="3:6" ht="16.5">
      <c r="C1" s="77"/>
      <c r="D1" s="77"/>
      <c r="E1" s="77"/>
      <c r="F1" s="77"/>
    </row>
    <row r="2" spans="3:6" ht="12.75" customHeight="1">
      <c r="C2" s="48"/>
      <c r="D2" s="48"/>
      <c r="E2" s="48"/>
      <c r="F2" s="48"/>
    </row>
    <row r="3" spans="3:6" ht="16.5">
      <c r="C3" s="78"/>
      <c r="D3" s="78"/>
      <c r="E3" s="78"/>
      <c r="F3" s="78"/>
    </row>
    <row r="4" spans="3:6" ht="16.5">
      <c r="C4" s="78"/>
      <c r="D4" s="78"/>
      <c r="E4" s="78"/>
      <c r="F4" s="78"/>
    </row>
    <row r="5" spans="3:6" ht="16.5">
      <c r="C5" s="78"/>
      <c r="D5" s="78"/>
      <c r="E5" s="78"/>
      <c r="F5" s="78"/>
    </row>
    <row r="6" spans="3:6" ht="16.5">
      <c r="C6" s="78"/>
      <c r="D6" s="78"/>
      <c r="E6" s="78"/>
      <c r="F6" s="78"/>
    </row>
    <row r="7" ht="16.5"/>
    <row r="8" spans="1:213" s="19" customFormat="1" ht="17.25" customHeight="1">
      <c r="A8" s="80"/>
      <c r="B8" s="80"/>
      <c r="C8" s="80"/>
      <c r="D8" s="80"/>
      <c r="E8" s="80"/>
      <c r="F8" s="80"/>
      <c r="HB8" s="34"/>
      <c r="HC8" s="34"/>
      <c r="HD8" s="34"/>
      <c r="HE8" s="34"/>
    </row>
    <row r="9" spans="1:213" s="19" customFormat="1" ht="15" customHeight="1">
      <c r="A9" s="80"/>
      <c r="B9" s="80"/>
      <c r="C9" s="80"/>
      <c r="D9" s="80"/>
      <c r="E9" s="80"/>
      <c r="F9" s="80"/>
      <c r="HB9" s="34"/>
      <c r="HC9" s="34"/>
      <c r="HD9" s="34"/>
      <c r="HE9" s="34"/>
    </row>
    <row r="10" spans="6:213" s="19" customFormat="1" ht="15" customHeight="1">
      <c r="F10" s="21"/>
      <c r="HB10" s="34"/>
      <c r="HC10" s="34"/>
      <c r="HD10" s="34"/>
      <c r="HE10" s="34"/>
    </row>
    <row r="11" spans="1:213" s="19" customFormat="1" ht="15" customHeight="1">
      <c r="A11" s="81"/>
      <c r="B11" s="81"/>
      <c r="C11" s="81"/>
      <c r="D11" s="81"/>
      <c r="E11" s="82"/>
      <c r="F11" s="82"/>
      <c r="HB11" s="34"/>
      <c r="HC11" s="34"/>
      <c r="HD11" s="34"/>
      <c r="HE11" s="34"/>
    </row>
    <row r="12" spans="1:213" s="19" customFormat="1" ht="75" customHeight="1">
      <c r="A12" s="81"/>
      <c r="B12" s="81"/>
      <c r="C12" s="81"/>
      <c r="D12" s="81"/>
      <c r="E12" s="82"/>
      <c r="F12" s="82"/>
      <c r="HB12" s="34"/>
      <c r="HC12" s="34"/>
      <c r="HD12" s="34"/>
      <c r="HE12" s="34"/>
    </row>
    <row r="13" spans="1:213" s="19" customFormat="1" ht="15" customHeight="1">
      <c r="A13" s="22"/>
      <c r="B13" s="22"/>
      <c r="C13" s="22"/>
      <c r="D13" s="22"/>
      <c r="E13" s="22"/>
      <c r="F13" s="22"/>
      <c r="HB13" s="34"/>
      <c r="HC13" s="34"/>
      <c r="HD13" s="34"/>
      <c r="HE13" s="34"/>
    </row>
    <row r="14" spans="1:213" s="19" customFormat="1" ht="18" customHeight="1">
      <c r="A14" s="81"/>
      <c r="B14" s="81"/>
      <c r="C14" s="68"/>
      <c r="D14" s="23"/>
      <c r="E14" s="23"/>
      <c r="F14" s="23"/>
      <c r="HB14" s="34"/>
      <c r="HC14" s="34"/>
      <c r="HD14" s="34"/>
      <c r="HE14" s="34"/>
    </row>
    <row r="15" spans="1:213" s="19" customFormat="1" ht="32.25" customHeight="1">
      <c r="A15" s="24"/>
      <c r="B15" s="24"/>
      <c r="C15" s="45"/>
      <c r="D15" s="51"/>
      <c r="E15" s="29"/>
      <c r="F15" s="45"/>
      <c r="HB15" s="34"/>
      <c r="HC15" s="34"/>
      <c r="HD15" s="34"/>
      <c r="HE15" s="34"/>
    </row>
    <row r="16" spans="1:213" s="19" customFormat="1" ht="60" customHeight="1">
      <c r="A16" s="24"/>
      <c r="B16" s="25"/>
      <c r="C16" s="45"/>
      <c r="D16" s="51"/>
      <c r="E16" s="29"/>
      <c r="F16" s="45"/>
      <c r="HB16" s="34"/>
      <c r="HC16" s="34"/>
      <c r="HD16" s="34"/>
      <c r="HE16" s="34"/>
    </row>
    <row r="17" spans="1:213" s="19" customFormat="1" ht="16.5">
      <c r="A17" s="24"/>
      <c r="B17" s="24"/>
      <c r="C17" s="45"/>
      <c r="D17" s="51"/>
      <c r="E17" s="29"/>
      <c r="F17" s="45"/>
      <c r="HB17" s="34"/>
      <c r="HC17" s="34"/>
      <c r="HD17" s="34"/>
      <c r="HE17" s="34"/>
    </row>
    <row r="18" spans="1:213" s="19" customFormat="1" ht="16.5">
      <c r="A18" s="24"/>
      <c r="B18" s="24"/>
      <c r="C18" s="45"/>
      <c r="D18" s="51"/>
      <c r="E18" s="29"/>
      <c r="F18" s="45"/>
      <c r="HB18" s="34"/>
      <c r="HC18" s="34"/>
      <c r="HD18" s="34"/>
      <c r="HE18" s="34"/>
    </row>
    <row r="19" spans="1:213" s="19" customFormat="1" ht="16.5">
      <c r="A19" s="24"/>
      <c r="B19" s="24"/>
      <c r="C19" s="45"/>
      <c r="D19" s="51"/>
      <c r="E19" s="29"/>
      <c r="F19" s="45"/>
      <c r="HB19" s="34"/>
      <c r="HC19" s="34"/>
      <c r="HD19" s="34"/>
      <c r="HE19" s="34"/>
    </row>
    <row r="20" spans="1:213" s="19" customFormat="1" ht="16.5">
      <c r="A20" s="24"/>
      <c r="B20" s="24"/>
      <c r="C20" s="61"/>
      <c r="D20" s="51"/>
      <c r="E20" s="29"/>
      <c r="F20" s="45"/>
      <c r="HB20" s="34"/>
      <c r="HC20" s="34"/>
      <c r="HD20" s="34"/>
      <c r="HE20" s="34"/>
    </row>
    <row r="21" spans="1:213" s="19" customFormat="1" ht="27.75" customHeight="1">
      <c r="A21" s="24"/>
      <c r="B21" s="24"/>
      <c r="C21" s="61"/>
      <c r="D21" s="51"/>
      <c r="E21" s="29"/>
      <c r="F21" s="45"/>
      <c r="HB21" s="34"/>
      <c r="HC21" s="34"/>
      <c r="HD21" s="34"/>
      <c r="HE21" s="34"/>
    </row>
    <row r="22" spans="1:213" s="19" customFormat="1" ht="23.25" customHeight="1">
      <c r="A22" s="24"/>
      <c r="B22" s="24"/>
      <c r="C22" s="45"/>
      <c r="D22" s="51"/>
      <c r="E22" s="29"/>
      <c r="F22" s="45"/>
      <c r="HB22" s="34"/>
      <c r="HC22" s="34"/>
      <c r="HD22" s="34"/>
      <c r="HE22" s="34"/>
    </row>
    <row r="23" spans="1:213" s="19" customFormat="1" ht="60.75" customHeight="1">
      <c r="A23" s="54"/>
      <c r="B23" s="54"/>
      <c r="C23" s="45"/>
      <c r="D23" s="51"/>
      <c r="E23" s="29"/>
      <c r="F23" s="45"/>
      <c r="HB23" s="34"/>
      <c r="HC23" s="34"/>
      <c r="HD23" s="34"/>
      <c r="HE23" s="34"/>
    </row>
    <row r="24" spans="1:213" s="19" customFormat="1" ht="16.5">
      <c r="A24" s="44"/>
      <c r="B24" s="44"/>
      <c r="C24" s="61"/>
      <c r="D24" s="51"/>
      <c r="E24" s="29"/>
      <c r="F24" s="45"/>
      <c r="HB24" s="34"/>
      <c r="HC24" s="34"/>
      <c r="HD24" s="34"/>
      <c r="HE24" s="34"/>
    </row>
    <row r="25" spans="1:213" s="19" customFormat="1" ht="172.5" customHeight="1">
      <c r="A25" s="44"/>
      <c r="B25" s="44"/>
      <c r="C25" s="61"/>
      <c r="D25" s="51"/>
      <c r="E25" s="29"/>
      <c r="F25" s="45"/>
      <c r="HB25" s="34"/>
      <c r="HC25" s="34"/>
      <c r="HD25" s="34"/>
      <c r="HE25" s="34"/>
    </row>
    <row r="26" spans="1:213" s="19" customFormat="1" ht="198" customHeight="1">
      <c r="A26" s="24"/>
      <c r="B26" s="23"/>
      <c r="C26" s="45"/>
      <c r="D26" s="51"/>
      <c r="E26" s="29"/>
      <c r="F26" s="45"/>
      <c r="HB26" s="34"/>
      <c r="HC26" s="34"/>
      <c r="HD26" s="34"/>
      <c r="HE26" s="34"/>
    </row>
    <row r="27" spans="1:213" s="19" customFormat="1" ht="16.5">
      <c r="A27" s="24"/>
      <c r="B27" s="24"/>
      <c r="C27" s="45"/>
      <c r="D27" s="51"/>
      <c r="E27" s="29"/>
      <c r="F27" s="45"/>
      <c r="HB27" s="34"/>
      <c r="HC27" s="34"/>
      <c r="HD27" s="34"/>
      <c r="HE27" s="34"/>
    </row>
    <row r="28" spans="1:213" s="19" customFormat="1" ht="174.75" customHeight="1">
      <c r="A28" s="24"/>
      <c r="B28" s="24"/>
      <c r="C28" s="24"/>
      <c r="D28" s="51"/>
      <c r="E28" s="29"/>
      <c r="F28" s="45"/>
      <c r="HB28" s="34"/>
      <c r="HC28" s="34"/>
      <c r="HD28" s="34"/>
      <c r="HE28" s="34"/>
    </row>
    <row r="29" spans="1:213" s="19" customFormat="1" ht="48.75" customHeight="1">
      <c r="A29" s="24"/>
      <c r="B29" s="24"/>
      <c r="C29" s="45"/>
      <c r="D29" s="51"/>
      <c r="E29" s="29"/>
      <c r="F29" s="45"/>
      <c r="HB29" s="35"/>
      <c r="HC29" s="35"/>
      <c r="HD29" s="35"/>
      <c r="HE29" s="35"/>
    </row>
    <row r="30" spans="1:213" s="19" customFormat="1" ht="72.75" customHeight="1">
      <c r="A30" s="32"/>
      <c r="B30" s="24"/>
      <c r="C30" s="45"/>
      <c r="D30" s="51"/>
      <c r="E30" s="29"/>
      <c r="F30" s="45"/>
      <c r="HB30" s="35"/>
      <c r="HC30" s="35"/>
      <c r="HD30" s="35"/>
      <c r="HE30" s="35"/>
    </row>
    <row r="31" spans="1:213" s="19" customFormat="1" ht="59.25" customHeight="1">
      <c r="A31" s="32"/>
      <c r="B31" s="24"/>
      <c r="C31" s="24"/>
      <c r="D31" s="51"/>
      <c r="E31" s="29"/>
      <c r="F31" s="45"/>
      <c r="HB31" s="35"/>
      <c r="HC31" s="35"/>
      <c r="HD31" s="35"/>
      <c r="HE31" s="35"/>
    </row>
    <row r="32" spans="1:213" s="19" customFormat="1" ht="16.5">
      <c r="A32" s="24"/>
      <c r="B32" s="26"/>
      <c r="C32" s="45"/>
      <c r="D32" s="51"/>
      <c r="E32" s="29"/>
      <c r="F32" s="45"/>
      <c r="HB32" s="34"/>
      <c r="HC32" s="34"/>
      <c r="HD32" s="34"/>
      <c r="HE32" s="34"/>
    </row>
    <row r="33" spans="1:213" s="19" customFormat="1" ht="16.5">
      <c r="A33" s="24"/>
      <c r="B33" s="33"/>
      <c r="C33" s="45"/>
      <c r="D33" s="51"/>
      <c r="E33" s="29"/>
      <c r="F33" s="45"/>
      <c r="HB33" s="34"/>
      <c r="HC33" s="34"/>
      <c r="HD33" s="34"/>
      <c r="HE33" s="34"/>
    </row>
    <row r="34" spans="1:213" s="19" customFormat="1" ht="16.5">
      <c r="A34" s="24"/>
      <c r="B34" s="24"/>
      <c r="C34" s="45"/>
      <c r="D34" s="51"/>
      <c r="E34" s="29"/>
      <c r="F34" s="45"/>
      <c r="HB34" s="34"/>
      <c r="HC34" s="34"/>
      <c r="HD34" s="34"/>
      <c r="HE34" s="34"/>
    </row>
    <row r="35" spans="1:213" s="19" customFormat="1" ht="16.5">
      <c r="A35" s="24"/>
      <c r="B35" s="24"/>
      <c r="C35" s="45"/>
      <c r="D35" s="51"/>
      <c r="E35" s="29"/>
      <c r="F35" s="45"/>
      <c r="HB35" s="34"/>
      <c r="HC35" s="34"/>
      <c r="HD35" s="34"/>
      <c r="HE35" s="34"/>
    </row>
    <row r="36" spans="1:213" s="19" customFormat="1" ht="16.5">
      <c r="A36" s="22"/>
      <c r="B36" s="30"/>
      <c r="C36" s="46"/>
      <c r="D36" s="52"/>
      <c r="E36" s="27"/>
      <c r="F36" s="46"/>
      <c r="HB36" s="34"/>
      <c r="HC36" s="34"/>
      <c r="HD36" s="34"/>
      <c r="HE36" s="34"/>
    </row>
    <row r="37" spans="1:213" s="19" customFormat="1" ht="16.5">
      <c r="A37" s="24"/>
      <c r="B37" s="24"/>
      <c r="C37" s="51"/>
      <c r="D37" s="51"/>
      <c r="E37" s="29"/>
      <c r="F37" s="45"/>
      <c r="HB37" s="34"/>
      <c r="HC37" s="34"/>
      <c r="HD37" s="34"/>
      <c r="HE37" s="34"/>
    </row>
    <row r="38" spans="1:213" s="19" customFormat="1" ht="76.5" customHeight="1">
      <c r="A38" s="24"/>
      <c r="B38" s="24"/>
      <c r="C38" s="63"/>
      <c r="D38" s="51"/>
      <c r="E38" s="29"/>
      <c r="F38" s="45"/>
      <c r="G38" s="62"/>
      <c r="HB38" s="34"/>
      <c r="HC38" s="34"/>
      <c r="HD38" s="34"/>
      <c r="HE38" s="34"/>
    </row>
    <row r="39" spans="1:213" s="19" customFormat="1" ht="195" customHeight="1">
      <c r="A39" s="24"/>
      <c r="B39" s="24"/>
      <c r="C39" s="63"/>
      <c r="D39" s="51"/>
      <c r="E39" s="29"/>
      <c r="F39" s="45"/>
      <c r="HB39" s="34"/>
      <c r="HC39" s="34"/>
      <c r="HD39" s="34"/>
      <c r="HE39" s="34"/>
    </row>
    <row r="40" spans="1:213" s="19" customFormat="1" ht="173.25" customHeight="1">
      <c r="A40" s="24"/>
      <c r="B40" s="24"/>
      <c r="C40" s="63"/>
      <c r="D40" s="51"/>
      <c r="E40" s="29"/>
      <c r="F40" s="45"/>
      <c r="G40" s="36"/>
      <c r="HB40" s="34"/>
      <c r="HC40" s="34"/>
      <c r="HD40" s="34"/>
      <c r="HE40" s="34"/>
    </row>
    <row r="41" spans="1:213" s="19" customFormat="1" ht="138" customHeight="1">
      <c r="A41" s="24"/>
      <c r="B41" s="24"/>
      <c r="C41" s="63"/>
      <c r="D41" s="51"/>
      <c r="E41" s="29"/>
      <c r="F41" s="45"/>
      <c r="HB41" s="34"/>
      <c r="HC41" s="34"/>
      <c r="HD41" s="34"/>
      <c r="HE41" s="34"/>
    </row>
    <row r="42" spans="1:213" s="36" customFormat="1" ht="16.5">
      <c r="A42" s="24"/>
      <c r="B42" s="24"/>
      <c r="C42" s="63"/>
      <c r="D42" s="51"/>
      <c r="E42" s="29"/>
      <c r="F42" s="45"/>
      <c r="G42" s="20"/>
      <c r="HB42" s="37"/>
      <c r="HC42" s="37"/>
      <c r="HD42" s="37"/>
      <c r="HE42" s="37"/>
    </row>
    <row r="43" spans="1:213" s="19" customFormat="1" ht="16.5">
      <c r="A43" s="54"/>
      <c r="B43" s="54"/>
      <c r="C43" s="65"/>
      <c r="D43" s="65"/>
      <c r="E43" s="29"/>
      <c r="F43" s="45"/>
      <c r="G43" s="20"/>
      <c r="HB43" s="34"/>
      <c r="HC43" s="34"/>
      <c r="HD43" s="34"/>
      <c r="HE43" s="34"/>
    </row>
    <row r="44" spans="1:213" s="20" customFormat="1" ht="131.25" customHeight="1">
      <c r="A44" s="24"/>
      <c r="B44" s="24"/>
      <c r="C44" s="65"/>
      <c r="D44" s="65"/>
      <c r="E44" s="29"/>
      <c r="F44" s="45"/>
      <c r="G44" s="64"/>
      <c r="HB44" s="34"/>
      <c r="HC44" s="34"/>
      <c r="HD44" s="34"/>
      <c r="HE44" s="34"/>
    </row>
    <row r="45" spans="1:213" s="20" customFormat="1" ht="141.75" customHeight="1">
      <c r="A45" s="24"/>
      <c r="B45" s="24"/>
      <c r="C45" s="65"/>
      <c r="D45" s="53"/>
      <c r="E45" s="29"/>
      <c r="F45" s="45"/>
      <c r="HB45" s="34"/>
      <c r="HC45" s="34"/>
      <c r="HD45" s="34"/>
      <c r="HE45" s="34"/>
    </row>
    <row r="46" spans="1:6" ht="121.5" customHeight="1">
      <c r="A46" s="24"/>
      <c r="B46" s="24"/>
      <c r="C46" s="65"/>
      <c r="D46" s="53"/>
      <c r="E46" s="29"/>
      <c r="F46" s="45"/>
    </row>
    <row r="47" spans="1:6" ht="16.5">
      <c r="A47" s="24"/>
      <c r="B47" s="24"/>
      <c r="C47" s="65"/>
      <c r="D47" s="53"/>
      <c r="E47" s="29"/>
      <c r="F47" s="45"/>
    </row>
    <row r="48" spans="1:7" s="3" customFormat="1" ht="16.5">
      <c r="A48" s="24"/>
      <c r="B48" s="24"/>
      <c r="C48" s="65"/>
      <c r="D48" s="53"/>
      <c r="E48" s="29"/>
      <c r="F48" s="45"/>
      <c r="G48" s="20"/>
    </row>
    <row r="49" spans="1:7" s="3" customFormat="1" ht="16.5">
      <c r="A49" s="24"/>
      <c r="B49" s="24"/>
      <c r="C49" s="65"/>
      <c r="D49" s="53"/>
      <c r="E49" s="29"/>
      <c r="F49" s="45"/>
      <c r="G49" s="20"/>
    </row>
    <row r="50" spans="1:7" s="3" customFormat="1" ht="16.5">
      <c r="A50" s="24"/>
      <c r="B50" s="24"/>
      <c r="C50" s="65"/>
      <c r="D50" s="53"/>
      <c r="E50" s="29"/>
      <c r="F50" s="45"/>
      <c r="G50" s="20"/>
    </row>
    <row r="51" spans="1:7" s="3" customFormat="1" ht="16.5">
      <c r="A51" s="24"/>
      <c r="B51" s="24"/>
      <c r="C51" s="65"/>
      <c r="D51" s="53"/>
      <c r="E51" s="29"/>
      <c r="F51" s="45"/>
      <c r="G51" s="20"/>
    </row>
    <row r="52" spans="1:6" ht="48.75" customHeight="1">
      <c r="A52" s="24"/>
      <c r="B52" s="24"/>
      <c r="C52" s="65"/>
      <c r="D52" s="53"/>
      <c r="E52" s="29"/>
      <c r="F52" s="45"/>
    </row>
    <row r="53" spans="1:6" ht="77.25" customHeight="1">
      <c r="A53" s="24"/>
      <c r="B53" s="24"/>
      <c r="C53" s="65"/>
      <c r="D53" s="53"/>
      <c r="E53" s="29"/>
      <c r="F53" s="45"/>
    </row>
    <row r="54" spans="1:6" ht="99" customHeight="1">
      <c r="A54" s="24"/>
      <c r="B54" s="24"/>
      <c r="C54" s="65"/>
      <c r="D54" s="53"/>
      <c r="E54" s="29"/>
      <c r="F54" s="45"/>
    </row>
    <row r="55" spans="1:6" ht="76.5" customHeight="1">
      <c r="A55" s="24"/>
      <c r="B55" s="24"/>
      <c r="C55" s="65"/>
      <c r="D55" s="53"/>
      <c r="E55" s="29"/>
      <c r="F55" s="45"/>
    </row>
    <row r="56" spans="1:6" ht="105.75" customHeight="1">
      <c r="A56" s="24"/>
      <c r="B56" s="24"/>
      <c r="C56" s="65"/>
      <c r="D56" s="53"/>
      <c r="E56" s="29"/>
      <c r="F56" s="45"/>
    </row>
    <row r="57" spans="1:6" ht="162" customHeight="1">
      <c r="A57" s="24"/>
      <c r="B57" s="24"/>
      <c r="C57" s="65"/>
      <c r="D57" s="53"/>
      <c r="E57" s="29"/>
      <c r="F57" s="45"/>
    </row>
    <row r="58" spans="1:6" ht="16.5">
      <c r="A58" s="24"/>
      <c r="B58" s="24"/>
      <c r="C58" s="65"/>
      <c r="D58" s="53"/>
      <c r="E58" s="29"/>
      <c r="F58" s="45"/>
    </row>
    <row r="59" spans="1:6" ht="152.25" customHeight="1">
      <c r="A59" s="24"/>
      <c r="B59" s="24"/>
      <c r="C59" s="65"/>
      <c r="D59" s="53"/>
      <c r="E59" s="29"/>
      <c r="F59" s="45"/>
    </row>
    <row r="60" spans="1:6" ht="16.5">
      <c r="A60" s="24"/>
      <c r="B60" s="24"/>
      <c r="C60" s="65"/>
      <c r="D60" s="53"/>
      <c r="E60" s="29"/>
      <c r="F60" s="45"/>
    </row>
    <row r="61" spans="1:6" ht="145.5" customHeight="1">
      <c r="A61" s="24"/>
      <c r="B61" s="24"/>
      <c r="C61" s="65"/>
      <c r="D61" s="53"/>
      <c r="E61" s="29"/>
      <c r="F61" s="45"/>
    </row>
    <row r="62" spans="1:6" ht="145.5" customHeight="1">
      <c r="A62" s="24"/>
      <c r="B62" s="24"/>
      <c r="C62" s="65"/>
      <c r="D62" s="53"/>
      <c r="E62" s="29"/>
      <c r="F62" s="45"/>
    </row>
    <row r="63" spans="1:6" ht="177" customHeight="1">
      <c r="A63" s="24"/>
      <c r="B63" s="24"/>
      <c r="C63" s="65"/>
      <c r="D63" s="53"/>
      <c r="E63" s="29"/>
      <c r="F63" s="45"/>
    </row>
    <row r="64" spans="1:6" ht="144" customHeight="1">
      <c r="A64" s="24"/>
      <c r="B64" s="24"/>
      <c r="C64" s="65"/>
      <c r="D64" s="53"/>
      <c r="E64" s="29"/>
      <c r="F64" s="45"/>
    </row>
    <row r="65" spans="1:6" ht="74.25" customHeight="1">
      <c r="A65" s="24"/>
      <c r="B65" s="24"/>
      <c r="C65" s="65"/>
      <c r="D65" s="53"/>
      <c r="E65" s="29"/>
      <c r="F65" s="45"/>
    </row>
    <row r="66" spans="1:6" ht="111" customHeight="1">
      <c r="A66" s="24"/>
      <c r="B66" s="24"/>
      <c r="C66" s="65"/>
      <c r="D66" s="53"/>
      <c r="E66" s="29"/>
      <c r="F66" s="45"/>
    </row>
    <row r="67" spans="1:6" ht="126.75" customHeight="1">
      <c r="A67" s="24"/>
      <c r="B67" s="24"/>
      <c r="C67" s="65"/>
      <c r="D67" s="53"/>
      <c r="E67" s="29"/>
      <c r="F67" s="45"/>
    </row>
    <row r="68" spans="1:6" ht="90.75" customHeight="1">
      <c r="A68" s="24"/>
      <c r="B68" s="24"/>
      <c r="C68" s="65"/>
      <c r="D68" s="53"/>
      <c r="E68" s="29"/>
      <c r="F68" s="45"/>
    </row>
    <row r="69" spans="1:6" ht="129.75" customHeight="1">
      <c r="A69" s="24"/>
      <c r="B69" s="24"/>
      <c r="C69" s="65"/>
      <c r="D69" s="53"/>
      <c r="E69" s="29"/>
      <c r="F69" s="45"/>
    </row>
    <row r="70" spans="1:6" ht="16.5">
      <c r="A70" s="24"/>
      <c r="B70" s="24"/>
      <c r="C70" s="65"/>
      <c r="D70" s="53"/>
      <c r="E70" s="29"/>
      <c r="F70" s="45"/>
    </row>
    <row r="71" spans="1:6" ht="115.5" customHeight="1">
      <c r="A71" s="24"/>
      <c r="B71" s="24"/>
      <c r="C71" s="65"/>
      <c r="D71" s="53"/>
      <c r="E71" s="29"/>
      <c r="F71" s="45"/>
    </row>
    <row r="72" spans="1:6" ht="113.25" customHeight="1">
      <c r="A72" s="24"/>
      <c r="B72" s="24"/>
      <c r="C72" s="65"/>
      <c r="D72" s="53"/>
      <c r="E72" s="29"/>
      <c r="F72" s="45"/>
    </row>
    <row r="73" spans="1:6" ht="87.75" customHeight="1">
      <c r="A73" s="24"/>
      <c r="B73" s="24"/>
      <c r="C73" s="65"/>
      <c r="D73" s="53"/>
      <c r="E73" s="29"/>
      <c r="F73" s="45"/>
    </row>
    <row r="74" spans="1:6" ht="71.25" customHeight="1">
      <c r="A74" s="24"/>
      <c r="B74" s="24"/>
      <c r="C74" s="65"/>
      <c r="D74" s="53"/>
      <c r="E74" s="29"/>
      <c r="F74" s="45"/>
    </row>
    <row r="75" spans="1:6" ht="16.5">
      <c r="A75" s="24"/>
      <c r="B75" s="24"/>
      <c r="C75" s="65"/>
      <c r="D75" s="53"/>
      <c r="E75" s="29"/>
      <c r="F75" s="45"/>
    </row>
    <row r="76" spans="1:7" ht="139.5" customHeight="1">
      <c r="A76" s="24"/>
      <c r="B76" s="24"/>
      <c r="C76" s="65"/>
      <c r="D76" s="53"/>
      <c r="E76" s="29"/>
      <c r="F76" s="45"/>
      <c r="G76" s="66"/>
    </row>
    <row r="77" spans="1:7" ht="60" customHeight="1">
      <c r="A77" s="24"/>
      <c r="B77" s="24"/>
      <c r="C77" s="63"/>
      <c r="D77" s="53"/>
      <c r="E77" s="29"/>
      <c r="F77" s="45"/>
      <c r="G77" s="66"/>
    </row>
    <row r="78" spans="1:6" ht="64.5" customHeight="1">
      <c r="A78" s="26"/>
      <c r="B78" s="24"/>
      <c r="C78" s="63"/>
      <c r="D78" s="53"/>
      <c r="E78" s="29"/>
      <c r="F78" s="45"/>
    </row>
    <row r="79" spans="1:6" ht="93" customHeight="1">
      <c r="A79" s="26"/>
      <c r="B79" s="28"/>
      <c r="C79" s="63"/>
      <c r="D79" s="53"/>
      <c r="E79" s="29"/>
      <c r="F79" s="45"/>
    </row>
    <row r="80" spans="1:6" ht="27" customHeight="1">
      <c r="A80" s="22"/>
      <c r="B80" s="67"/>
      <c r="C80" s="46"/>
      <c r="D80" s="46"/>
      <c r="E80" s="27"/>
      <c r="F80" s="46"/>
    </row>
    <row r="81" spans="1:6" ht="27" customHeight="1">
      <c r="A81" s="22"/>
      <c r="B81" s="22"/>
      <c r="C81" s="46"/>
      <c r="D81" s="46"/>
      <c r="E81" s="27"/>
      <c r="F81" s="46"/>
    </row>
    <row r="82" spans="1:6" s="3" customFormat="1" ht="16.5">
      <c r="A82" s="57"/>
      <c r="B82" s="57"/>
      <c r="C82" s="58"/>
      <c r="D82" s="59"/>
      <c r="E82" s="60"/>
      <c r="F82" s="58"/>
    </row>
    <row r="83" s="3" customFormat="1" ht="16.5"/>
    <row r="84" spans="1:7" ht="16.5">
      <c r="A84" s="3"/>
      <c r="B84" s="3"/>
      <c r="C84" s="3"/>
      <c r="D84" s="3"/>
      <c r="E84" s="3"/>
      <c r="F84" s="3"/>
      <c r="G84" s="3"/>
    </row>
    <row r="85" spans="1:7" ht="16.5">
      <c r="A85" s="47"/>
      <c r="B85" s="3"/>
      <c r="C85" s="3"/>
      <c r="D85" s="3"/>
      <c r="E85" s="79"/>
      <c r="F85" s="79"/>
      <c r="G85" s="9"/>
    </row>
    <row r="86" spans="5:7" ht="16.5">
      <c r="E86" s="79"/>
      <c r="F86" s="79"/>
      <c r="G86" s="56"/>
    </row>
  </sheetData>
  <sheetProtection/>
  <mergeCells count="16">
    <mergeCell ref="B11:B12"/>
    <mergeCell ref="C11:C12"/>
    <mergeCell ref="D11:D12"/>
    <mergeCell ref="E11:E12"/>
    <mergeCell ref="F11:F12"/>
    <mergeCell ref="A14:B14"/>
    <mergeCell ref="C1:F1"/>
    <mergeCell ref="C3:F3"/>
    <mergeCell ref="C4:F4"/>
    <mergeCell ref="C5:F5"/>
    <mergeCell ref="C6:F6"/>
    <mergeCell ref="E86:F86"/>
    <mergeCell ref="A8:F8"/>
    <mergeCell ref="A9:F9"/>
    <mergeCell ref="E85:F85"/>
    <mergeCell ref="A11:A12"/>
  </mergeCells>
  <printOptions/>
  <pageMargins left="0.7874015748031497" right="0.5905511811023623" top="1.1811023622047245" bottom="0.5905511811023623" header="0.31496062992125984" footer="0.31496062992125984"/>
  <pageSetup firstPageNumber="3" useFirstPageNumber="1" horizontalDpi="600" verticalDpi="600" orientation="landscape" paperSize="9" r:id="rId4"/>
  <headerFooter>
    <oddHeader>&amp;C&amp;"Times New Roman,обычный"&amp;12&amp;P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85"/>
  <sheetViews>
    <sheetView tabSelected="1" zoomScalePageLayoutView="0" workbookViewId="0" topLeftCell="A66">
      <selection activeCell="C5" sqref="C5"/>
    </sheetView>
  </sheetViews>
  <sheetFormatPr defaultColWidth="9.00390625" defaultRowHeight="12.75"/>
  <cols>
    <col min="1" max="1" width="7.75390625" style="3" customWidth="1"/>
    <col min="2" max="2" width="9.25390625" style="3" customWidth="1"/>
    <col min="3" max="3" width="49.375" style="3" customWidth="1"/>
    <col min="4" max="4" width="15.875" style="3" customWidth="1"/>
    <col min="5" max="5" width="15.00390625" style="3" customWidth="1"/>
    <col min="6" max="6" width="16.125" style="3" customWidth="1"/>
    <col min="7" max="7" width="15.125" style="3" customWidth="1"/>
    <col min="8" max="8" width="9.625" style="3" hidden="1" customWidth="1"/>
    <col min="9" max="9" width="14.125" style="3" customWidth="1"/>
    <col min="10" max="10" width="13.375" style="3" bestFit="1" customWidth="1"/>
    <col min="11" max="16384" width="9.125" style="3" customWidth="1"/>
  </cols>
  <sheetData>
    <row r="1" spans="1:7" ht="16.5">
      <c r="A1" s="2"/>
      <c r="B1" s="2"/>
      <c r="C1" s="2"/>
      <c r="D1" s="77"/>
      <c r="E1" s="77"/>
      <c r="F1" s="77"/>
      <c r="G1" s="77"/>
    </row>
    <row r="2" spans="1:7" ht="9.75" customHeight="1">
      <c r="A2" s="2"/>
      <c r="B2" s="2"/>
      <c r="C2" s="2"/>
      <c r="D2" s="2"/>
      <c r="E2" s="2"/>
      <c r="F2" s="2"/>
      <c r="G2" s="2"/>
    </row>
    <row r="3" spans="4:7" ht="16.5">
      <c r="D3" s="78"/>
      <c r="E3" s="78"/>
      <c r="F3" s="78"/>
      <c r="G3" s="78"/>
    </row>
    <row r="4" spans="4:7" ht="16.5">
      <c r="D4" s="78"/>
      <c r="E4" s="78"/>
      <c r="F4" s="78"/>
      <c r="G4" s="78"/>
    </row>
    <row r="5" spans="4:7" ht="16.5">
      <c r="D5" s="78"/>
      <c r="E5" s="78"/>
      <c r="F5" s="78"/>
      <c r="G5" s="78"/>
    </row>
    <row r="6" spans="4:7" ht="16.5">
      <c r="D6" s="78"/>
      <c r="E6" s="78"/>
      <c r="F6" s="78"/>
      <c r="G6" s="78"/>
    </row>
    <row r="7" spans="4:7" ht="12" customHeight="1">
      <c r="D7" s="9"/>
      <c r="E7" s="88"/>
      <c r="F7" s="88"/>
      <c r="G7" s="88"/>
    </row>
    <row r="8" ht="52.5" customHeight="1" hidden="1"/>
    <row r="9" spans="1:7" ht="14.25" customHeight="1">
      <c r="A9" s="90" t="s">
        <v>4</v>
      </c>
      <c r="B9" s="90"/>
      <c r="C9" s="90"/>
      <c r="D9" s="90"/>
      <c r="E9" s="90"/>
      <c r="F9" s="90"/>
      <c r="G9" s="90"/>
    </row>
    <row r="10" spans="1:7" s="5" customFormat="1" ht="19.5" customHeight="1">
      <c r="A10" s="89" t="s">
        <v>89</v>
      </c>
      <c r="B10" s="89"/>
      <c r="C10" s="89"/>
      <c r="D10" s="89"/>
      <c r="E10" s="89"/>
      <c r="F10" s="89"/>
      <c r="G10" s="89"/>
    </row>
    <row r="11" spans="3:7" ht="14.25" customHeight="1">
      <c r="C11" s="11"/>
      <c r="D11" s="12"/>
      <c r="E11" s="13"/>
      <c r="G11" s="3" t="s">
        <v>0</v>
      </c>
    </row>
    <row r="12" spans="1:7" ht="19.5" customHeight="1">
      <c r="A12" s="86" t="s">
        <v>82</v>
      </c>
      <c r="B12" s="86" t="s">
        <v>83</v>
      </c>
      <c r="C12" s="86" t="s">
        <v>5</v>
      </c>
      <c r="D12" s="86" t="s">
        <v>88</v>
      </c>
      <c r="E12" s="86" t="s">
        <v>90</v>
      </c>
      <c r="F12" s="86" t="s">
        <v>50</v>
      </c>
      <c r="G12" s="86" t="s">
        <v>81</v>
      </c>
    </row>
    <row r="13" spans="1:7" ht="52.5" customHeight="1">
      <c r="A13" s="87"/>
      <c r="B13" s="87"/>
      <c r="C13" s="87"/>
      <c r="D13" s="87"/>
      <c r="E13" s="87"/>
      <c r="F13" s="87"/>
      <c r="G13" s="87"/>
    </row>
    <row r="14" spans="1:7" ht="16.5">
      <c r="A14" s="10" t="s">
        <v>71</v>
      </c>
      <c r="B14" s="10" t="s">
        <v>72</v>
      </c>
      <c r="C14" s="10" t="s">
        <v>73</v>
      </c>
      <c r="D14" s="10" t="s">
        <v>74</v>
      </c>
      <c r="E14" s="10" t="s">
        <v>75</v>
      </c>
      <c r="F14" s="10" t="s">
        <v>76</v>
      </c>
      <c r="G14" s="10" t="s">
        <v>77</v>
      </c>
    </row>
    <row r="15" spans="1:7" s="5" customFormat="1" ht="18.75" customHeight="1">
      <c r="A15" s="10" t="s">
        <v>6</v>
      </c>
      <c r="B15" s="10" t="s">
        <v>7</v>
      </c>
      <c r="C15" s="10" t="s">
        <v>1</v>
      </c>
      <c r="D15" s="43">
        <f>D16+D17+D20+D22+D24+D18+D19</f>
        <v>294314.9</v>
      </c>
      <c r="E15" s="52">
        <f>E16+E17+E20+E22+E24+E18+E19</f>
        <v>52857.6</v>
      </c>
      <c r="F15" s="14">
        <f>E15/D15*100</f>
        <v>17.95953925540297</v>
      </c>
      <c r="G15" s="43">
        <f aca="true" t="shared" si="0" ref="G15:G20">E15-D15</f>
        <v>-241457.30000000002</v>
      </c>
    </row>
    <row r="16" spans="1:7" s="5" customFormat="1" ht="66">
      <c r="A16" s="4" t="s">
        <v>6</v>
      </c>
      <c r="B16" s="4" t="s">
        <v>9</v>
      </c>
      <c r="C16" s="4" t="s">
        <v>10</v>
      </c>
      <c r="D16" s="42">
        <v>7120</v>
      </c>
      <c r="E16" s="42">
        <v>1318.2</v>
      </c>
      <c r="F16" s="15">
        <f>E16/D16*100</f>
        <v>18.514044943820227</v>
      </c>
      <c r="G16" s="42">
        <f t="shared" si="0"/>
        <v>-5801.8</v>
      </c>
    </row>
    <row r="17" spans="1:7" s="5" customFormat="1" ht="84" customHeight="1">
      <c r="A17" s="4" t="s">
        <v>6</v>
      </c>
      <c r="B17" s="4" t="s">
        <v>11</v>
      </c>
      <c r="C17" s="4" t="s">
        <v>61</v>
      </c>
      <c r="D17" s="42">
        <v>192333</v>
      </c>
      <c r="E17" s="42">
        <v>36124.6</v>
      </c>
      <c r="F17" s="15">
        <f aca="true" t="shared" si="1" ref="F17:F24">E17/D17*100</f>
        <v>18.78232024665554</v>
      </c>
      <c r="G17" s="42">
        <f t="shared" si="0"/>
        <v>-156208.4</v>
      </c>
    </row>
    <row r="18" spans="1:7" s="5" customFormat="1" ht="16.5">
      <c r="A18" s="4" t="s">
        <v>6</v>
      </c>
      <c r="B18" s="4" t="s">
        <v>12</v>
      </c>
      <c r="C18" s="4" t="s">
        <v>13</v>
      </c>
      <c r="D18" s="42">
        <v>41.8</v>
      </c>
      <c r="E18" s="42"/>
      <c r="F18" s="15">
        <f t="shared" si="1"/>
        <v>0</v>
      </c>
      <c r="G18" s="42">
        <f t="shared" si="0"/>
        <v>-41.8</v>
      </c>
    </row>
    <row r="19" spans="1:7" s="5" customFormat="1" ht="66">
      <c r="A19" s="4" t="s">
        <v>6</v>
      </c>
      <c r="B19" s="4" t="s">
        <v>32</v>
      </c>
      <c r="C19" s="4" t="s">
        <v>69</v>
      </c>
      <c r="D19" s="42">
        <v>48724</v>
      </c>
      <c r="E19" s="42">
        <v>8016.4</v>
      </c>
      <c r="F19" s="15">
        <f t="shared" si="1"/>
        <v>16.452672194401117</v>
      </c>
      <c r="G19" s="42">
        <f t="shared" si="0"/>
        <v>-40707.6</v>
      </c>
    </row>
    <row r="20" spans="1:7" s="5" customFormat="1" ht="34.5" customHeight="1">
      <c r="A20" s="4" t="s">
        <v>6</v>
      </c>
      <c r="B20" s="4" t="s">
        <v>14</v>
      </c>
      <c r="C20" s="4" t="s">
        <v>15</v>
      </c>
      <c r="D20" s="42">
        <v>5932</v>
      </c>
      <c r="E20" s="42">
        <v>1250.3</v>
      </c>
      <c r="F20" s="15">
        <f t="shared" si="1"/>
        <v>21.077208361429534</v>
      </c>
      <c r="G20" s="42">
        <f t="shared" si="0"/>
        <v>-4681.7</v>
      </c>
    </row>
    <row r="21" spans="1:7" ht="49.5" customHeight="1" hidden="1">
      <c r="A21" s="4" t="s">
        <v>16</v>
      </c>
      <c r="B21" s="4"/>
      <c r="C21" s="4" t="s">
        <v>70</v>
      </c>
      <c r="D21" s="42"/>
      <c r="E21" s="42"/>
      <c r="F21" s="15" t="e">
        <f t="shared" si="1"/>
        <v>#DIV/0!</v>
      </c>
      <c r="G21" s="42">
        <f>E21-D21</f>
        <v>0</v>
      </c>
    </row>
    <row r="22" spans="1:7" ht="16.5">
      <c r="A22" s="4" t="s">
        <v>6</v>
      </c>
      <c r="B22" s="4" t="s">
        <v>17</v>
      </c>
      <c r="C22" s="4" t="s">
        <v>19</v>
      </c>
      <c r="D22" s="49">
        <f>4500-282-501</f>
        <v>3717</v>
      </c>
      <c r="E22" s="42"/>
      <c r="F22" s="15">
        <f t="shared" si="1"/>
        <v>0</v>
      </c>
      <c r="G22" s="42">
        <f>E22-D22</f>
        <v>-3717</v>
      </c>
    </row>
    <row r="23" spans="1:7" s="5" customFormat="1" ht="16.5" customHeight="1" hidden="1">
      <c r="A23" s="4" t="s">
        <v>20</v>
      </c>
      <c r="B23" s="4"/>
      <c r="C23" s="4" t="s">
        <v>19</v>
      </c>
      <c r="D23" s="42"/>
      <c r="E23" s="42"/>
      <c r="F23" s="15" t="e">
        <f t="shared" si="1"/>
        <v>#DIV/0!</v>
      </c>
      <c r="G23" s="42">
        <f>E23-D23</f>
        <v>0</v>
      </c>
    </row>
    <row r="24" spans="1:7" s="5" customFormat="1" ht="21.75" customHeight="1">
      <c r="A24" s="4" t="s">
        <v>6</v>
      </c>
      <c r="B24" s="4" t="s">
        <v>51</v>
      </c>
      <c r="C24" s="4" t="s">
        <v>2</v>
      </c>
      <c r="D24" s="42">
        <v>36447.1</v>
      </c>
      <c r="E24" s="42">
        <v>6148.1</v>
      </c>
      <c r="F24" s="15">
        <f t="shared" si="1"/>
        <v>16.868557443527745</v>
      </c>
      <c r="G24" s="42">
        <f aca="true" t="shared" si="2" ref="G24:G53">E24-D24</f>
        <v>-30299</v>
      </c>
    </row>
    <row r="25" spans="1:7" ht="36.75" customHeight="1">
      <c r="A25" s="10" t="s">
        <v>9</v>
      </c>
      <c r="B25" s="10" t="s">
        <v>7</v>
      </c>
      <c r="C25" s="10" t="s">
        <v>3</v>
      </c>
      <c r="D25" s="43">
        <f>D27+D28+D29+D26</f>
        <v>80090.5</v>
      </c>
      <c r="E25" s="43">
        <f>E27+E28+E29+E26</f>
        <v>15256.2</v>
      </c>
      <c r="F25" s="14">
        <f aca="true" t="shared" si="3" ref="F25:F54">E25/D25*100</f>
        <v>19.048701156816353</v>
      </c>
      <c r="G25" s="43">
        <f t="shared" si="2"/>
        <v>-64834.3</v>
      </c>
    </row>
    <row r="26" spans="1:7" ht="16.5">
      <c r="A26" s="4" t="s">
        <v>9</v>
      </c>
      <c r="B26" s="4" t="s">
        <v>11</v>
      </c>
      <c r="C26" s="4" t="s">
        <v>84</v>
      </c>
      <c r="D26" s="42">
        <v>8592.5</v>
      </c>
      <c r="E26" s="42">
        <v>1750.4</v>
      </c>
      <c r="F26" s="15">
        <f t="shared" si="3"/>
        <v>20.371254000581903</v>
      </c>
      <c r="G26" s="42">
        <f t="shared" si="2"/>
        <v>-6842.1</v>
      </c>
    </row>
    <row r="27" spans="1:7" ht="23.25" customHeight="1">
      <c r="A27" s="4" t="s">
        <v>9</v>
      </c>
      <c r="B27" s="4" t="s">
        <v>21</v>
      </c>
      <c r="C27" s="76" t="s">
        <v>93</v>
      </c>
      <c r="D27" s="42">
        <v>46729.7</v>
      </c>
      <c r="E27" s="42">
        <v>10255.6</v>
      </c>
      <c r="F27" s="15">
        <f t="shared" si="3"/>
        <v>21.94664207131653</v>
      </c>
      <c r="G27" s="42">
        <f t="shared" si="2"/>
        <v>-36474.1</v>
      </c>
    </row>
    <row r="28" spans="1:7" ht="66">
      <c r="A28" s="4" t="s">
        <v>9</v>
      </c>
      <c r="B28" s="4" t="s">
        <v>40</v>
      </c>
      <c r="C28" s="76" t="s">
        <v>94</v>
      </c>
      <c r="D28" s="42">
        <f>20562.3+501</f>
        <v>21063.3</v>
      </c>
      <c r="E28" s="42">
        <v>3201.1</v>
      </c>
      <c r="F28" s="15">
        <f t="shared" si="3"/>
        <v>15.197523654887885</v>
      </c>
      <c r="G28" s="42">
        <f t="shared" si="2"/>
        <v>-17862.2</v>
      </c>
    </row>
    <row r="29" spans="1:7" ht="49.5">
      <c r="A29" s="4" t="s">
        <v>9</v>
      </c>
      <c r="B29" s="4" t="s">
        <v>66</v>
      </c>
      <c r="C29" s="76" t="s">
        <v>67</v>
      </c>
      <c r="D29" s="42">
        <v>3705</v>
      </c>
      <c r="E29" s="42">
        <v>49.1</v>
      </c>
      <c r="F29" s="15">
        <f t="shared" si="3"/>
        <v>1.3252361673414306</v>
      </c>
      <c r="G29" s="42">
        <f t="shared" si="2"/>
        <v>-3655.9</v>
      </c>
    </row>
    <row r="30" spans="1:7" ht="25.5" customHeight="1">
      <c r="A30" s="10" t="s">
        <v>11</v>
      </c>
      <c r="B30" s="10" t="s">
        <v>7</v>
      </c>
      <c r="C30" s="10" t="s">
        <v>22</v>
      </c>
      <c r="D30" s="43">
        <f>SUM(D31:D37)</f>
        <v>1276618.3</v>
      </c>
      <c r="E30" s="43">
        <f>SUM(E31:E37)</f>
        <v>289519.8</v>
      </c>
      <c r="F30" s="14">
        <f t="shared" si="3"/>
        <v>22.67865030604684</v>
      </c>
      <c r="G30" s="43">
        <f t="shared" si="2"/>
        <v>-987098.5</v>
      </c>
    </row>
    <row r="31" spans="1:7" ht="22.5" customHeight="1">
      <c r="A31" s="4" t="s">
        <v>11</v>
      </c>
      <c r="B31" s="4" t="s">
        <v>6</v>
      </c>
      <c r="C31" s="4" t="s">
        <v>68</v>
      </c>
      <c r="D31" s="42">
        <v>529</v>
      </c>
      <c r="E31" s="42">
        <v>85.4</v>
      </c>
      <c r="F31" s="15">
        <f t="shared" si="3"/>
        <v>16.14366729678639</v>
      </c>
      <c r="G31" s="42">
        <f t="shared" si="2"/>
        <v>-443.6</v>
      </c>
    </row>
    <row r="32" spans="1:7" ht="21" customHeight="1" hidden="1">
      <c r="A32" s="4" t="s">
        <v>11</v>
      </c>
      <c r="B32" s="4" t="s">
        <v>12</v>
      </c>
      <c r="C32" s="4" t="s">
        <v>23</v>
      </c>
      <c r="D32" s="42"/>
      <c r="E32" s="42"/>
      <c r="F32" s="15" t="e">
        <f t="shared" si="3"/>
        <v>#DIV/0!</v>
      </c>
      <c r="G32" s="42">
        <f t="shared" si="2"/>
        <v>0</v>
      </c>
    </row>
    <row r="33" spans="1:7" ht="18.75" customHeight="1">
      <c r="A33" s="4" t="s">
        <v>11</v>
      </c>
      <c r="B33" s="4" t="s">
        <v>14</v>
      </c>
      <c r="C33" s="4" t="s">
        <v>24</v>
      </c>
      <c r="D33" s="42">
        <v>38277</v>
      </c>
      <c r="E33" s="42">
        <v>8630.1</v>
      </c>
      <c r="F33" s="15">
        <f t="shared" si="3"/>
        <v>22.546437808605692</v>
      </c>
      <c r="G33" s="42">
        <f t="shared" si="2"/>
        <v>-29646.9</v>
      </c>
    </row>
    <row r="34" spans="1:7" ht="18.75" customHeight="1">
      <c r="A34" s="4" t="s">
        <v>11</v>
      </c>
      <c r="B34" s="4" t="s">
        <v>25</v>
      </c>
      <c r="C34" s="4" t="s">
        <v>26</v>
      </c>
      <c r="D34" s="42">
        <v>220172.8</v>
      </c>
      <c r="E34" s="42">
        <v>38527.4</v>
      </c>
      <c r="F34" s="15">
        <f t="shared" si="3"/>
        <v>17.49871010406372</v>
      </c>
      <c r="G34" s="42">
        <f t="shared" si="2"/>
        <v>-181645.4</v>
      </c>
    </row>
    <row r="35" spans="1:7" ht="21" customHeight="1">
      <c r="A35" s="4" t="s">
        <v>11</v>
      </c>
      <c r="B35" s="4" t="s">
        <v>21</v>
      </c>
      <c r="C35" s="4" t="s">
        <v>52</v>
      </c>
      <c r="D35" s="42">
        <v>825128.7</v>
      </c>
      <c r="E35" s="42">
        <v>213586.5</v>
      </c>
      <c r="F35" s="15">
        <f t="shared" si="3"/>
        <v>25.885234630670347</v>
      </c>
      <c r="G35" s="42">
        <f t="shared" si="2"/>
        <v>-611542.2</v>
      </c>
    </row>
    <row r="36" spans="1:7" ht="20.25" customHeight="1">
      <c r="A36" s="4" t="s">
        <v>11</v>
      </c>
      <c r="B36" s="4" t="s">
        <v>40</v>
      </c>
      <c r="C36" s="4" t="s">
        <v>53</v>
      </c>
      <c r="D36" s="42">
        <v>1200</v>
      </c>
      <c r="E36" s="42"/>
      <c r="F36" s="15">
        <f t="shared" si="3"/>
        <v>0</v>
      </c>
      <c r="G36" s="42">
        <f t="shared" si="2"/>
        <v>-1200</v>
      </c>
    </row>
    <row r="37" spans="1:7" ht="33">
      <c r="A37" s="4" t="s">
        <v>11</v>
      </c>
      <c r="B37" s="4" t="s">
        <v>18</v>
      </c>
      <c r="C37" s="4" t="s">
        <v>27</v>
      </c>
      <c r="D37" s="42">
        <v>191310.8</v>
      </c>
      <c r="E37" s="42">
        <v>28690.4</v>
      </c>
      <c r="F37" s="15">
        <f t="shared" si="3"/>
        <v>14.996748746019566</v>
      </c>
      <c r="G37" s="42">
        <f t="shared" si="2"/>
        <v>-162620.4</v>
      </c>
    </row>
    <row r="38" spans="1:7" s="5" customFormat="1" ht="21" customHeight="1">
      <c r="A38" s="10" t="s">
        <v>12</v>
      </c>
      <c r="B38" s="10" t="s">
        <v>7</v>
      </c>
      <c r="C38" s="10" t="s">
        <v>28</v>
      </c>
      <c r="D38" s="43">
        <f>D39+D40+D41+D42</f>
        <v>1030408.2999999999</v>
      </c>
      <c r="E38" s="43">
        <f>E39+E40+E41+E42</f>
        <v>83528.00000000001</v>
      </c>
      <c r="F38" s="14">
        <f t="shared" si="3"/>
        <v>8.106301162364474</v>
      </c>
      <c r="G38" s="43">
        <f t="shared" si="2"/>
        <v>-946880.2999999999</v>
      </c>
    </row>
    <row r="39" spans="1:7" s="5" customFormat="1" ht="18" customHeight="1">
      <c r="A39" s="4" t="s">
        <v>12</v>
      </c>
      <c r="B39" s="4" t="s">
        <v>6</v>
      </c>
      <c r="C39" s="4" t="s">
        <v>29</v>
      </c>
      <c r="D39" s="42">
        <v>29780.6</v>
      </c>
      <c r="E39" s="42">
        <v>3953.1</v>
      </c>
      <c r="F39" s="15">
        <f t="shared" si="3"/>
        <v>13.27407775531722</v>
      </c>
      <c r="G39" s="42">
        <f t="shared" si="2"/>
        <v>-25827.5</v>
      </c>
    </row>
    <row r="40" spans="1:7" ht="18.75" customHeight="1">
      <c r="A40" s="4" t="s">
        <v>12</v>
      </c>
      <c r="B40" s="4" t="s">
        <v>8</v>
      </c>
      <c r="C40" s="4" t="s">
        <v>30</v>
      </c>
      <c r="D40" s="42">
        <v>361777.6</v>
      </c>
      <c r="E40" s="42">
        <v>26.2</v>
      </c>
      <c r="F40" s="15">
        <f t="shared" si="3"/>
        <v>0.007242018300746094</v>
      </c>
      <c r="G40" s="42">
        <f t="shared" si="2"/>
        <v>-361751.39999999997</v>
      </c>
    </row>
    <row r="41" spans="1:7" ht="19.5" customHeight="1">
      <c r="A41" s="4" t="s">
        <v>12</v>
      </c>
      <c r="B41" s="4" t="s">
        <v>9</v>
      </c>
      <c r="C41" s="4" t="s">
        <v>31</v>
      </c>
      <c r="D41" s="42">
        <f>605903.1+282</f>
        <v>606185.1</v>
      </c>
      <c r="E41" s="42">
        <v>73384.6</v>
      </c>
      <c r="F41" s="15">
        <f t="shared" si="3"/>
        <v>12.105972251709916</v>
      </c>
      <c r="G41" s="42">
        <f t="shared" si="2"/>
        <v>-532800.5</v>
      </c>
    </row>
    <row r="42" spans="1:7" ht="33">
      <c r="A42" s="4" t="s">
        <v>12</v>
      </c>
      <c r="B42" s="4" t="s">
        <v>12</v>
      </c>
      <c r="C42" s="4" t="s">
        <v>49</v>
      </c>
      <c r="D42" s="42">
        <v>32665</v>
      </c>
      <c r="E42" s="42">
        <v>6164.1</v>
      </c>
      <c r="F42" s="15">
        <f t="shared" si="3"/>
        <v>18.87065666615644</v>
      </c>
      <c r="G42" s="42">
        <f t="shared" si="2"/>
        <v>-26500.9</v>
      </c>
    </row>
    <row r="43" spans="1:7" ht="16.5">
      <c r="A43" s="10" t="s">
        <v>32</v>
      </c>
      <c r="B43" s="10" t="s">
        <v>7</v>
      </c>
      <c r="C43" s="10" t="s">
        <v>33</v>
      </c>
      <c r="D43" s="43">
        <f>D44</f>
        <v>2079</v>
      </c>
      <c r="E43" s="43">
        <f>E44</f>
        <v>0</v>
      </c>
      <c r="F43" s="14">
        <f t="shared" si="3"/>
        <v>0</v>
      </c>
      <c r="G43" s="43">
        <f t="shared" si="2"/>
        <v>-2079</v>
      </c>
    </row>
    <row r="44" spans="1:7" ht="36.75" customHeight="1">
      <c r="A44" s="4" t="s">
        <v>32</v>
      </c>
      <c r="B44" s="4" t="s">
        <v>9</v>
      </c>
      <c r="C44" s="4" t="s">
        <v>65</v>
      </c>
      <c r="D44" s="42">
        <v>2079</v>
      </c>
      <c r="E44" s="42"/>
      <c r="F44" s="15">
        <f t="shared" si="3"/>
        <v>0</v>
      </c>
      <c r="G44" s="42">
        <f t="shared" si="2"/>
        <v>-2079</v>
      </c>
    </row>
    <row r="45" spans="1:8" s="5" customFormat="1" ht="21" customHeight="1">
      <c r="A45" s="10" t="s">
        <v>14</v>
      </c>
      <c r="B45" s="10" t="s">
        <v>7</v>
      </c>
      <c r="C45" s="10" t="s">
        <v>34</v>
      </c>
      <c r="D45" s="43">
        <f>SUM(D46:D51)</f>
        <v>5179518.5</v>
      </c>
      <c r="E45" s="43">
        <f>SUM(E46:E51)</f>
        <v>999636.5</v>
      </c>
      <c r="F45" s="14">
        <f t="shared" si="3"/>
        <v>19.299795917323202</v>
      </c>
      <c r="G45" s="43">
        <f t="shared" si="2"/>
        <v>-4179882</v>
      </c>
      <c r="H45" s="71">
        <f>E45/E72*100</f>
        <v>48.99987485783031</v>
      </c>
    </row>
    <row r="46" spans="1:7" s="5" customFormat="1" ht="18" customHeight="1">
      <c r="A46" s="4" t="s">
        <v>14</v>
      </c>
      <c r="B46" s="4" t="s">
        <v>6</v>
      </c>
      <c r="C46" s="4" t="s">
        <v>35</v>
      </c>
      <c r="D46" s="42">
        <v>1793197.6</v>
      </c>
      <c r="E46" s="42">
        <v>344426</v>
      </c>
      <c r="F46" s="15">
        <f t="shared" si="3"/>
        <v>19.207364542535636</v>
      </c>
      <c r="G46" s="42">
        <f t="shared" si="2"/>
        <v>-1448771.6</v>
      </c>
    </row>
    <row r="47" spans="1:7" ht="16.5" customHeight="1">
      <c r="A47" s="4" t="s">
        <v>14</v>
      </c>
      <c r="B47" s="4" t="s">
        <v>8</v>
      </c>
      <c r="C47" s="4" t="s">
        <v>36</v>
      </c>
      <c r="D47" s="42">
        <v>2691783.1</v>
      </c>
      <c r="E47" s="42">
        <v>513553.1</v>
      </c>
      <c r="F47" s="15">
        <f t="shared" si="3"/>
        <v>19.078546856171286</v>
      </c>
      <c r="G47" s="42">
        <f t="shared" si="2"/>
        <v>-2178230</v>
      </c>
    </row>
    <row r="48" spans="1:7" ht="19.5" customHeight="1">
      <c r="A48" s="4" t="s">
        <v>14</v>
      </c>
      <c r="B48" s="4" t="s">
        <v>9</v>
      </c>
      <c r="C48" s="4" t="s">
        <v>79</v>
      </c>
      <c r="D48" s="42">
        <v>450850.3</v>
      </c>
      <c r="E48" s="42">
        <v>102251.2</v>
      </c>
      <c r="F48" s="15">
        <f t="shared" si="3"/>
        <v>22.679634459597786</v>
      </c>
      <c r="G48" s="42">
        <f t="shared" si="2"/>
        <v>-348599.1</v>
      </c>
    </row>
    <row r="49" spans="1:7" ht="36" customHeight="1">
      <c r="A49" s="4" t="s">
        <v>14</v>
      </c>
      <c r="B49" s="4" t="s">
        <v>12</v>
      </c>
      <c r="C49" s="4" t="s">
        <v>46</v>
      </c>
      <c r="D49" s="42">
        <v>25260.1</v>
      </c>
      <c r="E49" s="42">
        <v>5816.4</v>
      </c>
      <c r="F49" s="15">
        <f t="shared" si="3"/>
        <v>23.02603710990851</v>
      </c>
      <c r="G49" s="42">
        <f t="shared" si="2"/>
        <v>-19443.699999999997</v>
      </c>
    </row>
    <row r="50" spans="1:7" ht="20.25" customHeight="1">
      <c r="A50" s="4" t="s">
        <v>14</v>
      </c>
      <c r="B50" s="4" t="s">
        <v>14</v>
      </c>
      <c r="C50" s="4" t="s">
        <v>80</v>
      </c>
      <c r="D50" s="42">
        <v>103355.2</v>
      </c>
      <c r="E50" s="42">
        <v>8657.9</v>
      </c>
      <c r="F50" s="15">
        <f t="shared" si="3"/>
        <v>8.376840255739431</v>
      </c>
      <c r="G50" s="42">
        <f t="shared" si="2"/>
        <v>-94697.3</v>
      </c>
    </row>
    <row r="51" spans="1:7" ht="20.25" customHeight="1">
      <c r="A51" s="4" t="s">
        <v>14</v>
      </c>
      <c r="B51" s="4" t="s">
        <v>21</v>
      </c>
      <c r="C51" s="4" t="s">
        <v>37</v>
      </c>
      <c r="D51" s="42">
        <v>115072.2</v>
      </c>
      <c r="E51" s="42">
        <v>24931.9</v>
      </c>
      <c r="F51" s="15">
        <f t="shared" si="3"/>
        <v>21.666310368620746</v>
      </c>
      <c r="G51" s="42">
        <f t="shared" si="2"/>
        <v>-90140.29999999999</v>
      </c>
    </row>
    <row r="52" spans="1:8" s="5" customFormat="1" ht="21" customHeight="1">
      <c r="A52" s="10" t="s">
        <v>25</v>
      </c>
      <c r="B52" s="10" t="s">
        <v>7</v>
      </c>
      <c r="C52" s="10" t="s">
        <v>54</v>
      </c>
      <c r="D52" s="43">
        <f>SUM(D53:D54)</f>
        <v>515404.4</v>
      </c>
      <c r="E52" s="52">
        <f>SUM(E53:E54)</f>
        <v>116808.09999999999</v>
      </c>
      <c r="F52" s="14">
        <f t="shared" si="3"/>
        <v>22.663388205455753</v>
      </c>
      <c r="G52" s="43">
        <f t="shared" si="2"/>
        <v>-398596.30000000005</v>
      </c>
      <c r="H52" s="71">
        <f>E52/E72*100</f>
        <v>5.725663561085382</v>
      </c>
    </row>
    <row r="53" spans="1:7" ht="19.5" customHeight="1">
      <c r="A53" s="4" t="s">
        <v>25</v>
      </c>
      <c r="B53" s="4" t="s">
        <v>6</v>
      </c>
      <c r="C53" s="4" t="s">
        <v>38</v>
      </c>
      <c r="D53" s="42">
        <v>430209.2</v>
      </c>
      <c r="E53" s="42">
        <v>100042.9</v>
      </c>
      <c r="F53" s="15">
        <f t="shared" si="3"/>
        <v>23.25447712415262</v>
      </c>
      <c r="G53" s="42">
        <f t="shared" si="2"/>
        <v>-330166.30000000005</v>
      </c>
    </row>
    <row r="54" spans="1:7" ht="33">
      <c r="A54" s="4" t="s">
        <v>25</v>
      </c>
      <c r="B54" s="4" t="s">
        <v>11</v>
      </c>
      <c r="C54" s="4" t="s">
        <v>55</v>
      </c>
      <c r="D54" s="42">
        <v>85195.2</v>
      </c>
      <c r="E54" s="42">
        <v>16765.2</v>
      </c>
      <c r="F54" s="15">
        <f t="shared" si="3"/>
        <v>19.678573440757226</v>
      </c>
      <c r="G54" s="42">
        <f aca="true" t="shared" si="4" ref="G54:G72">E54-D54</f>
        <v>-68430</v>
      </c>
    </row>
    <row r="55" spans="1:7" s="5" customFormat="1" ht="16.5">
      <c r="A55" s="10" t="s">
        <v>21</v>
      </c>
      <c r="B55" s="10" t="s">
        <v>7</v>
      </c>
      <c r="C55" s="10" t="s">
        <v>56</v>
      </c>
      <c r="D55" s="43">
        <f>SUM(D56:D56)</f>
        <v>7445</v>
      </c>
      <c r="E55" s="43">
        <f>SUM(E56:E56)</f>
        <v>0</v>
      </c>
      <c r="F55" s="14">
        <f aca="true" t="shared" si="5" ref="F55:F72">E55/D55*100</f>
        <v>0</v>
      </c>
      <c r="G55" s="43">
        <f t="shared" si="4"/>
        <v>-7445</v>
      </c>
    </row>
    <row r="56" spans="1:7" s="5" customFormat="1" ht="18.75" customHeight="1">
      <c r="A56" s="4" t="s">
        <v>21</v>
      </c>
      <c r="B56" s="4" t="s">
        <v>6</v>
      </c>
      <c r="C56" s="4" t="s">
        <v>47</v>
      </c>
      <c r="D56" s="42">
        <v>7445</v>
      </c>
      <c r="E56" s="42"/>
      <c r="F56" s="15">
        <f t="shared" si="5"/>
        <v>0</v>
      </c>
      <c r="G56" s="42">
        <f t="shared" si="4"/>
        <v>-7445</v>
      </c>
    </row>
    <row r="57" spans="1:8" s="5" customFormat="1" ht="19.5" customHeight="1">
      <c r="A57" s="10" t="s">
        <v>40</v>
      </c>
      <c r="B57" s="10" t="s">
        <v>7</v>
      </c>
      <c r="C57" s="10" t="s">
        <v>41</v>
      </c>
      <c r="D57" s="43">
        <f>D58+D59+D60+D61+D62</f>
        <v>1691843.2999999998</v>
      </c>
      <c r="E57" s="52">
        <f>E58+E59+E60+E61+E62</f>
        <v>424453.39999999997</v>
      </c>
      <c r="F57" s="14">
        <f t="shared" si="5"/>
        <v>25.0882218229076</v>
      </c>
      <c r="G57" s="43">
        <f t="shared" si="4"/>
        <v>-1267389.9</v>
      </c>
      <c r="H57" s="71">
        <f>E57/E72*100</f>
        <v>20.805726364514086</v>
      </c>
    </row>
    <row r="58" spans="1:7" s="5" customFormat="1" ht="16.5" customHeight="1">
      <c r="A58" s="4" t="s">
        <v>40</v>
      </c>
      <c r="B58" s="4" t="s">
        <v>6</v>
      </c>
      <c r="C58" s="4" t="s">
        <v>42</v>
      </c>
      <c r="D58" s="42">
        <v>17964</v>
      </c>
      <c r="E58" s="42">
        <v>4571</v>
      </c>
      <c r="F58" s="15">
        <f t="shared" si="5"/>
        <v>25.44533511467379</v>
      </c>
      <c r="G58" s="42">
        <f t="shared" si="4"/>
        <v>-13393</v>
      </c>
    </row>
    <row r="59" spans="1:7" ht="17.25" customHeight="1">
      <c r="A59" s="4" t="s">
        <v>40</v>
      </c>
      <c r="B59" s="4" t="s">
        <v>8</v>
      </c>
      <c r="C59" s="4" t="s">
        <v>43</v>
      </c>
      <c r="D59" s="42">
        <v>102103</v>
      </c>
      <c r="E59" s="42">
        <v>16862.9</v>
      </c>
      <c r="F59" s="15">
        <f t="shared" si="5"/>
        <v>16.5155774071281</v>
      </c>
      <c r="G59" s="42">
        <f t="shared" si="4"/>
        <v>-85240.1</v>
      </c>
    </row>
    <row r="60" spans="1:7" ht="18.75" customHeight="1">
      <c r="A60" s="4" t="s">
        <v>40</v>
      </c>
      <c r="B60" s="4" t="s">
        <v>9</v>
      </c>
      <c r="C60" s="4" t="s">
        <v>44</v>
      </c>
      <c r="D60" s="42">
        <v>919480.3</v>
      </c>
      <c r="E60" s="42">
        <v>230791</v>
      </c>
      <c r="F60" s="15">
        <f t="shared" si="5"/>
        <v>25.100157121365186</v>
      </c>
      <c r="G60" s="42">
        <f t="shared" si="4"/>
        <v>-688689.3</v>
      </c>
    </row>
    <row r="61" spans="1:7" ht="17.25" customHeight="1">
      <c r="A61" s="4" t="s">
        <v>40</v>
      </c>
      <c r="B61" s="4" t="s">
        <v>11</v>
      </c>
      <c r="C61" s="4" t="s">
        <v>48</v>
      </c>
      <c r="D61" s="42">
        <v>603812.1</v>
      </c>
      <c r="E61" s="42">
        <v>163755.8</v>
      </c>
      <c r="F61" s="15">
        <f t="shared" si="5"/>
        <v>27.120324352559344</v>
      </c>
      <c r="G61" s="42">
        <f t="shared" si="4"/>
        <v>-440056.3</v>
      </c>
    </row>
    <row r="62" spans="1:7" ht="33">
      <c r="A62" s="4" t="s">
        <v>40</v>
      </c>
      <c r="B62" s="4" t="s">
        <v>32</v>
      </c>
      <c r="C62" s="4" t="s">
        <v>45</v>
      </c>
      <c r="D62" s="42">
        <v>48483.9</v>
      </c>
      <c r="E62" s="42">
        <v>8472.7</v>
      </c>
      <c r="F62" s="15">
        <f t="shared" si="5"/>
        <v>17.475285610274753</v>
      </c>
      <c r="G62" s="42">
        <f t="shared" si="4"/>
        <v>-40011.2</v>
      </c>
    </row>
    <row r="63" spans="1:8" s="5" customFormat="1" ht="18.75" customHeight="1">
      <c r="A63" s="10" t="s">
        <v>17</v>
      </c>
      <c r="B63" s="10" t="s">
        <v>7</v>
      </c>
      <c r="C63" s="10" t="s">
        <v>39</v>
      </c>
      <c r="D63" s="43">
        <f>D64+D67+D65+D66</f>
        <v>274443</v>
      </c>
      <c r="E63" s="43">
        <f>E64+E67+E65+E66</f>
        <v>46347</v>
      </c>
      <c r="F63" s="15">
        <f t="shared" si="5"/>
        <v>16.887659732622073</v>
      </c>
      <c r="G63" s="42">
        <f t="shared" si="4"/>
        <v>-228096</v>
      </c>
      <c r="H63" s="71">
        <f>E63/E72*100</f>
        <v>2.2718230076991595</v>
      </c>
    </row>
    <row r="64" spans="1:7" ht="18" customHeight="1" hidden="1">
      <c r="A64" s="4" t="s">
        <v>17</v>
      </c>
      <c r="B64" s="4" t="s">
        <v>6</v>
      </c>
      <c r="C64" s="4" t="s">
        <v>57</v>
      </c>
      <c r="D64" s="42"/>
      <c r="E64" s="42"/>
      <c r="F64" s="15" t="e">
        <f t="shared" si="5"/>
        <v>#DIV/0!</v>
      </c>
      <c r="G64" s="42">
        <f t="shared" si="4"/>
        <v>0</v>
      </c>
    </row>
    <row r="65" spans="1:7" ht="16.5">
      <c r="A65" s="4" t="s">
        <v>17</v>
      </c>
      <c r="B65" s="4" t="s">
        <v>8</v>
      </c>
      <c r="C65" s="4" t="s">
        <v>63</v>
      </c>
      <c r="D65" s="42">
        <v>252785.6</v>
      </c>
      <c r="E65" s="42">
        <v>43488.6</v>
      </c>
      <c r="F65" s="15">
        <f t="shared" si="5"/>
        <v>17.20374894772487</v>
      </c>
      <c r="G65" s="42">
        <f t="shared" si="4"/>
        <v>-209297</v>
      </c>
    </row>
    <row r="66" spans="1:7" ht="17.25" customHeight="1">
      <c r="A66" s="4" t="s">
        <v>17</v>
      </c>
      <c r="B66" s="4" t="s">
        <v>9</v>
      </c>
      <c r="C66" s="4" t="s">
        <v>64</v>
      </c>
      <c r="D66" s="42">
        <v>5609.4</v>
      </c>
      <c r="E66" s="42"/>
      <c r="F66" s="15">
        <f t="shared" si="5"/>
        <v>0</v>
      </c>
      <c r="G66" s="42">
        <f t="shared" si="4"/>
        <v>-5609.4</v>
      </c>
    </row>
    <row r="67" spans="1:7" ht="33.75" customHeight="1">
      <c r="A67" s="4" t="s">
        <v>17</v>
      </c>
      <c r="B67" s="4" t="s">
        <v>12</v>
      </c>
      <c r="C67" s="4" t="s">
        <v>58</v>
      </c>
      <c r="D67" s="42">
        <v>16048</v>
      </c>
      <c r="E67" s="42">
        <v>2858.4</v>
      </c>
      <c r="F67" s="15">
        <f t="shared" si="5"/>
        <v>17.811565304087736</v>
      </c>
      <c r="G67" s="42">
        <f t="shared" si="4"/>
        <v>-13189.6</v>
      </c>
    </row>
    <row r="68" spans="1:9" s="5" customFormat="1" ht="18.75" customHeight="1">
      <c r="A68" s="10" t="s">
        <v>18</v>
      </c>
      <c r="B68" s="10" t="s">
        <v>7</v>
      </c>
      <c r="C68" s="10" t="s">
        <v>59</v>
      </c>
      <c r="D68" s="43">
        <f>D69</f>
        <v>12774</v>
      </c>
      <c r="E68" s="43">
        <f>E69</f>
        <v>2743.3</v>
      </c>
      <c r="F68" s="14">
        <f t="shared" si="5"/>
        <v>21.475653671520277</v>
      </c>
      <c r="G68" s="43">
        <f t="shared" si="4"/>
        <v>-10030.7</v>
      </c>
      <c r="I68" s="55"/>
    </row>
    <row r="69" spans="1:7" ht="18" customHeight="1">
      <c r="A69" s="4" t="s">
        <v>18</v>
      </c>
      <c r="B69" s="4" t="s">
        <v>8</v>
      </c>
      <c r="C69" s="4" t="s">
        <v>62</v>
      </c>
      <c r="D69" s="42">
        <v>12774</v>
      </c>
      <c r="E69" s="42">
        <v>2743.3</v>
      </c>
      <c r="F69" s="15">
        <f t="shared" si="5"/>
        <v>21.475653671520277</v>
      </c>
      <c r="G69" s="42">
        <f t="shared" si="4"/>
        <v>-10030.7</v>
      </c>
    </row>
    <row r="70" spans="1:10" s="5" customFormat="1" ht="33.75" customHeight="1">
      <c r="A70" s="10" t="s">
        <v>60</v>
      </c>
      <c r="B70" s="10" t="s">
        <v>7</v>
      </c>
      <c r="C70" s="74" t="s">
        <v>91</v>
      </c>
      <c r="D70" s="43">
        <f>D71</f>
        <v>39731</v>
      </c>
      <c r="E70" s="43">
        <f>E71</f>
        <v>8929.8</v>
      </c>
      <c r="F70" s="14">
        <f t="shared" si="5"/>
        <v>22.475648737761446</v>
      </c>
      <c r="G70" s="43">
        <f t="shared" si="4"/>
        <v>-30801.2</v>
      </c>
      <c r="J70" s="55"/>
    </row>
    <row r="71" spans="1:7" ht="34.5" customHeight="1">
      <c r="A71" s="4" t="s">
        <v>51</v>
      </c>
      <c r="B71" s="4" t="s">
        <v>6</v>
      </c>
      <c r="C71" s="75" t="s">
        <v>92</v>
      </c>
      <c r="D71" s="42">
        <v>39731</v>
      </c>
      <c r="E71" s="42">
        <v>8929.8</v>
      </c>
      <c r="F71" s="15">
        <f t="shared" si="5"/>
        <v>22.475648737761446</v>
      </c>
      <c r="G71" s="42">
        <f t="shared" si="4"/>
        <v>-30801.2</v>
      </c>
    </row>
    <row r="72" spans="1:7" ht="18.75" customHeight="1">
      <c r="A72" s="83" t="s">
        <v>78</v>
      </c>
      <c r="B72" s="84"/>
      <c r="C72" s="85"/>
      <c r="D72" s="43">
        <f>D15+D25+D30+D38+D45+D52+D55+D57+D63+D68+D70+D43</f>
        <v>10404670.2</v>
      </c>
      <c r="E72" s="52">
        <f>E15+E25+E30+E38+E45+E52+E55+E57+E63+E68+E70+E43</f>
        <v>2040079.7000000002</v>
      </c>
      <c r="F72" s="14">
        <f t="shared" si="5"/>
        <v>19.607346131932182</v>
      </c>
      <c r="G72" s="43">
        <f t="shared" si="4"/>
        <v>-8364590.499999999</v>
      </c>
    </row>
    <row r="73" spans="1:7" ht="0.75" customHeight="1">
      <c r="A73" s="38"/>
      <c r="B73" s="38"/>
      <c r="C73" s="38"/>
      <c r="D73" s="39"/>
      <c r="E73" s="39"/>
      <c r="F73" s="40"/>
      <c r="G73" s="39"/>
    </row>
    <row r="74" spans="1:7" ht="10.5" customHeight="1" hidden="1">
      <c r="A74" s="38"/>
      <c r="B74" s="38"/>
      <c r="C74" s="38"/>
      <c r="D74" s="39"/>
      <c r="E74" s="39"/>
      <c r="F74" s="40"/>
      <c r="G74" s="39"/>
    </row>
    <row r="75" spans="1:7" ht="20.25" customHeight="1">
      <c r="A75" s="38"/>
      <c r="B75" s="38"/>
      <c r="C75" s="38"/>
      <c r="D75" s="39"/>
      <c r="E75" s="39"/>
      <c r="F75" s="40"/>
      <c r="G75" s="39"/>
    </row>
    <row r="76" ht="16.5" customHeight="1" hidden="1"/>
    <row r="77" spans="1:209" s="34" customFormat="1" ht="16.5" hidden="1">
      <c r="A77" s="3" t="s">
        <v>85</v>
      </c>
      <c r="B77" s="3"/>
      <c r="C77" s="3"/>
      <c r="D77" s="3"/>
      <c r="E77" s="3"/>
      <c r="F77" s="3"/>
      <c r="G77" s="3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</row>
    <row r="78" spans="1:209" s="34" customFormat="1" ht="16.5" hidden="1">
      <c r="A78" s="47" t="s">
        <v>86</v>
      </c>
      <c r="B78" s="3"/>
      <c r="C78" s="3"/>
      <c r="D78" s="3"/>
      <c r="E78" s="79" t="s">
        <v>87</v>
      </c>
      <c r="F78" s="79"/>
      <c r="G78" s="79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</row>
    <row r="79" spans="1:209" s="34" customFormat="1" ht="16.5" hidden="1">
      <c r="A79" s="20"/>
      <c r="B79" s="20"/>
      <c r="C79" s="20"/>
      <c r="D79" s="20"/>
      <c r="E79" s="79"/>
      <c r="F79" s="79"/>
      <c r="G79" s="56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</row>
    <row r="80" ht="16.5">
      <c r="C80" s="11"/>
    </row>
    <row r="85" spans="5:6" ht="16.5">
      <c r="E85" s="69"/>
      <c r="F85" s="70"/>
    </row>
  </sheetData>
  <sheetProtection/>
  <mergeCells count="18">
    <mergeCell ref="D1:G1"/>
    <mergeCell ref="E78:G78"/>
    <mergeCell ref="F12:F13"/>
    <mergeCell ref="G12:G13"/>
    <mergeCell ref="D3:G3"/>
    <mergeCell ref="D4:G4"/>
    <mergeCell ref="D5:G5"/>
    <mergeCell ref="D6:G6"/>
    <mergeCell ref="E79:F79"/>
    <mergeCell ref="A72:C72"/>
    <mergeCell ref="A12:A13"/>
    <mergeCell ref="E7:G7"/>
    <mergeCell ref="A10:G10"/>
    <mergeCell ref="B12:B13"/>
    <mergeCell ref="C12:C13"/>
    <mergeCell ref="D12:D13"/>
    <mergeCell ref="A9:G9"/>
    <mergeCell ref="E12:E13"/>
  </mergeCells>
  <printOptions/>
  <pageMargins left="0.7874015748031497" right="0.5905511811023623" top="1.1811023622047245" bottom="0.5905511811023623" header="0.31496062992125984" footer="0.31496062992125984"/>
  <pageSetup firstPageNumber="21" useFirstPageNumber="1" horizontalDpi="600" verticalDpi="600" orientation="landscape" paperSize="9" r:id="rId1"/>
  <headerFooter>
    <oddHeader>&amp;C&amp;"Times New Roman,обычный"&amp;13&amp;P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A78"/>
  <sheetViews>
    <sheetView zoomScalePageLayoutView="0" workbookViewId="0" topLeftCell="E2">
      <selection activeCell="B17" sqref="B17"/>
    </sheetView>
  </sheetViews>
  <sheetFormatPr defaultColWidth="9.00390625" defaultRowHeight="12.75"/>
  <cols>
    <col min="1" max="1" width="31.375" style="3" hidden="1" customWidth="1"/>
    <col min="2" max="2" width="64.875" style="3" hidden="1" customWidth="1"/>
    <col min="3" max="4" width="16.125" style="3" hidden="1" customWidth="1"/>
    <col min="5" max="16384" width="9.125" style="3" customWidth="1"/>
  </cols>
  <sheetData>
    <row r="1" spans="1:4" ht="16.5" hidden="1">
      <c r="A1" s="78"/>
      <c r="B1" s="78"/>
      <c r="C1" s="78"/>
      <c r="D1" s="78"/>
    </row>
    <row r="2" spans="1:4" ht="16.5">
      <c r="A2" s="2"/>
      <c r="B2" s="2"/>
      <c r="C2" s="88"/>
      <c r="D2" s="88"/>
    </row>
    <row r="3" spans="1:4" ht="16.5">
      <c r="A3" s="2"/>
      <c r="B3" s="2"/>
      <c r="C3" s="9"/>
      <c r="D3" s="9"/>
    </row>
    <row r="4" spans="2:5" ht="16.5">
      <c r="B4" s="78"/>
      <c r="C4" s="78"/>
      <c r="D4" s="78"/>
      <c r="E4" s="9"/>
    </row>
    <row r="5" spans="2:7" ht="16.5">
      <c r="B5" s="78"/>
      <c r="C5" s="78"/>
      <c r="D5" s="78"/>
      <c r="E5" s="9"/>
      <c r="F5" s="9"/>
      <c r="G5" s="9"/>
    </row>
    <row r="6" spans="2:7" ht="16.5">
      <c r="B6" s="78"/>
      <c r="C6" s="78"/>
      <c r="D6" s="78"/>
      <c r="E6" s="9"/>
      <c r="F6" s="9"/>
      <c r="G6" s="9"/>
    </row>
    <row r="7" spans="2:6" ht="16.5" customHeight="1">
      <c r="B7" s="78"/>
      <c r="C7" s="78"/>
      <c r="D7" s="78"/>
      <c r="E7" s="9"/>
      <c r="F7" s="9"/>
    </row>
    <row r="8" ht="12" customHeight="1"/>
    <row r="9" spans="2:4" ht="16.5">
      <c r="B9" s="18"/>
      <c r="C9" s="18"/>
      <c r="D9" s="18"/>
    </row>
    <row r="10" spans="1:4" ht="16.5">
      <c r="A10" s="90"/>
      <c r="B10" s="90"/>
      <c r="C10" s="90"/>
      <c r="D10" s="90"/>
    </row>
    <row r="11" spans="1:4" ht="16.5">
      <c r="A11" s="16"/>
      <c r="B11" s="16"/>
      <c r="C11" s="16"/>
      <c r="D11" s="2"/>
    </row>
    <row r="12" spans="1:4" ht="16.5" customHeight="1">
      <c r="A12" s="86"/>
      <c r="B12" s="91"/>
      <c r="C12" s="86"/>
      <c r="D12" s="86"/>
    </row>
    <row r="13" spans="1:4" ht="26.25" customHeight="1">
      <c r="A13" s="87"/>
      <c r="B13" s="92"/>
      <c r="C13" s="87"/>
      <c r="D13" s="87"/>
    </row>
    <row r="14" spans="1:4" ht="16.5">
      <c r="A14" s="10"/>
      <c r="B14" s="31"/>
      <c r="C14" s="10"/>
      <c r="D14" s="10"/>
    </row>
    <row r="15" spans="1:4" ht="16.5">
      <c r="A15" s="4"/>
      <c r="B15" s="10"/>
      <c r="C15" s="43"/>
      <c r="D15" s="43"/>
    </row>
    <row r="16" spans="1:4" ht="36" customHeight="1">
      <c r="A16" s="4"/>
      <c r="B16" s="4"/>
      <c r="C16" s="42"/>
      <c r="D16" s="42"/>
    </row>
    <row r="17" spans="1:4" ht="44.25" customHeight="1">
      <c r="A17" s="4"/>
      <c r="B17" s="4"/>
      <c r="C17" s="42"/>
      <c r="D17" s="42"/>
    </row>
    <row r="18" spans="1:4" ht="16.5">
      <c r="A18" s="10"/>
      <c r="B18" s="10"/>
      <c r="C18" s="43"/>
      <c r="D18" s="43"/>
    </row>
    <row r="19" spans="1:4" ht="50.25" customHeight="1">
      <c r="A19" s="4"/>
      <c r="B19" s="4"/>
      <c r="C19" s="42"/>
      <c r="D19" s="42"/>
    </row>
    <row r="20" spans="1:4" ht="50.25" customHeight="1">
      <c r="A20" s="41"/>
      <c r="B20" s="72"/>
      <c r="C20" s="42"/>
      <c r="D20" s="42"/>
    </row>
    <row r="21" spans="1:4" ht="16.5">
      <c r="A21" s="4"/>
      <c r="B21" s="4"/>
      <c r="C21" s="42"/>
      <c r="D21" s="42"/>
    </row>
    <row r="22" spans="1:4" ht="16.5">
      <c r="A22" s="41"/>
      <c r="B22" s="72"/>
      <c r="C22" s="42"/>
      <c r="D22" s="42"/>
    </row>
    <row r="23" spans="1:4" ht="16.5">
      <c r="A23" s="10"/>
      <c r="B23" s="10"/>
      <c r="C23" s="43"/>
      <c r="D23" s="43"/>
    </row>
    <row r="24" spans="1:4" ht="16.5">
      <c r="A24" s="4"/>
      <c r="B24" s="4"/>
      <c r="C24" s="42"/>
      <c r="D24" s="42"/>
    </row>
    <row r="25" spans="1:4" ht="16.5">
      <c r="A25" s="4"/>
      <c r="B25" s="4"/>
      <c r="C25" s="42"/>
      <c r="D25" s="42"/>
    </row>
    <row r="26" spans="1:4" ht="16.5">
      <c r="A26" s="4"/>
      <c r="B26" s="73"/>
      <c r="C26" s="42"/>
      <c r="D26" s="42"/>
    </row>
    <row r="27" spans="1:4" ht="16.5">
      <c r="A27" s="10"/>
      <c r="B27" s="10"/>
      <c r="C27" s="50"/>
      <c r="D27" s="50"/>
    </row>
    <row r="28" spans="1:4" ht="16.5">
      <c r="A28" s="4"/>
      <c r="B28" s="4"/>
      <c r="C28" s="42"/>
      <c r="D28" s="49"/>
    </row>
    <row r="29" spans="1:4" ht="16.5">
      <c r="A29" s="4"/>
      <c r="B29" s="17"/>
      <c r="C29" s="42"/>
      <c r="D29" s="43"/>
    </row>
    <row r="30" spans="1:4" ht="53.25" customHeight="1">
      <c r="A30" s="4"/>
      <c r="B30" s="17"/>
      <c r="C30" s="42"/>
      <c r="D30" s="43"/>
    </row>
    <row r="31" spans="1:4" ht="16.5">
      <c r="A31" s="10"/>
      <c r="B31" s="10"/>
      <c r="C31" s="43"/>
      <c r="D31" s="43"/>
    </row>
    <row r="32" spans="1:4" ht="16.5">
      <c r="A32" s="38"/>
      <c r="B32" s="38"/>
      <c r="C32" s="39"/>
      <c r="D32" s="39"/>
    </row>
    <row r="33" spans="1:4" ht="10.5" customHeight="1">
      <c r="A33" s="38"/>
      <c r="B33" s="38"/>
      <c r="C33" s="39"/>
      <c r="D33" s="39"/>
    </row>
    <row r="34" spans="1:4" ht="13.5" customHeight="1">
      <c r="A34" s="16"/>
      <c r="B34" s="16"/>
      <c r="C34" s="16"/>
      <c r="D34" s="16"/>
    </row>
    <row r="35" spans="1:209" s="34" customFormat="1" ht="16.5">
      <c r="A35" s="3"/>
      <c r="B35" s="3"/>
      <c r="C35" s="3"/>
      <c r="D35" s="3"/>
      <c r="E35" s="3"/>
      <c r="F35" s="3"/>
      <c r="G35" s="3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</row>
    <row r="36" spans="1:209" s="34" customFormat="1" ht="16.5">
      <c r="A36" s="47"/>
      <c r="B36" s="3"/>
      <c r="C36" s="78"/>
      <c r="D36" s="78"/>
      <c r="E36" s="78"/>
      <c r="F36" s="9"/>
      <c r="G36" s="9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</row>
    <row r="37" spans="1:7" ht="16.5">
      <c r="A37" s="20"/>
      <c r="B37" s="20"/>
      <c r="C37" s="79"/>
      <c r="D37" s="79"/>
      <c r="G37" s="56"/>
    </row>
    <row r="38" spans="1:4" ht="16.5">
      <c r="A38" s="16"/>
      <c r="B38" s="16"/>
      <c r="C38" s="16"/>
      <c r="D38" s="16"/>
    </row>
    <row r="39" spans="1:4" ht="16.5">
      <c r="A39" s="16"/>
      <c r="B39" s="16"/>
      <c r="C39" s="16"/>
      <c r="D39" s="16"/>
    </row>
    <row r="40" spans="1:4" ht="16.5">
      <c r="A40" s="16"/>
      <c r="B40" s="16"/>
      <c r="C40" s="16"/>
      <c r="D40" s="16"/>
    </row>
    <row r="41" spans="1:4" ht="16.5">
      <c r="A41" s="16"/>
      <c r="B41" s="16"/>
      <c r="C41" s="16"/>
      <c r="D41" s="16"/>
    </row>
    <row r="42" spans="1:4" ht="16.5">
      <c r="A42" s="16"/>
      <c r="B42" s="16"/>
      <c r="C42" s="16"/>
      <c r="D42" s="16"/>
    </row>
    <row r="43" spans="1:4" ht="16.5">
      <c r="A43" s="16"/>
      <c r="B43" s="16"/>
      <c r="C43" s="16"/>
      <c r="D43" s="16"/>
    </row>
    <row r="44" spans="1:4" ht="16.5">
      <c r="A44" s="16"/>
      <c r="B44" s="16"/>
      <c r="C44" s="16"/>
      <c r="D44" s="16"/>
    </row>
    <row r="45" spans="1:4" ht="16.5">
      <c r="A45" s="16"/>
      <c r="B45" s="16"/>
      <c r="C45" s="16"/>
      <c r="D45" s="16"/>
    </row>
    <row r="46" spans="1:4" ht="16.5">
      <c r="A46" s="16"/>
      <c r="B46" s="16"/>
      <c r="C46" s="16"/>
      <c r="D46" s="16"/>
    </row>
    <row r="47" spans="1:4" ht="16.5">
      <c r="A47" s="16"/>
      <c r="B47" s="16"/>
      <c r="C47" s="16"/>
      <c r="D47" s="16"/>
    </row>
    <row r="48" spans="1:4" ht="16.5">
      <c r="A48" s="16"/>
      <c r="B48" s="16"/>
      <c r="C48" s="16"/>
      <c r="D48" s="16"/>
    </row>
    <row r="49" spans="1:4" ht="16.5">
      <c r="A49" s="16"/>
      <c r="B49" s="16"/>
      <c r="C49" s="16"/>
      <c r="D49" s="16"/>
    </row>
    <row r="50" spans="1:4" ht="16.5">
      <c r="A50" s="16"/>
      <c r="B50" s="16"/>
      <c r="C50" s="16"/>
      <c r="D50" s="16"/>
    </row>
    <row r="51" spans="1:4" ht="16.5">
      <c r="A51" s="16"/>
      <c r="B51" s="16"/>
      <c r="C51" s="16"/>
      <c r="D51" s="16"/>
    </row>
    <row r="52" spans="1:4" ht="16.5">
      <c r="A52" s="16"/>
      <c r="B52" s="16"/>
      <c r="C52" s="16"/>
      <c r="D52" s="16"/>
    </row>
    <row r="53" spans="1:4" ht="16.5">
      <c r="A53" s="16"/>
      <c r="B53" s="16"/>
      <c r="C53" s="16"/>
      <c r="D53" s="16"/>
    </row>
    <row r="54" spans="1:4" ht="16.5">
      <c r="A54" s="16"/>
      <c r="B54" s="16"/>
      <c r="C54" s="16"/>
      <c r="D54" s="16"/>
    </row>
    <row r="55" spans="1:4" ht="16.5">
      <c r="A55" s="16"/>
      <c r="B55" s="16"/>
      <c r="C55" s="16"/>
      <c r="D55" s="16"/>
    </row>
    <row r="56" spans="1:4" ht="16.5">
      <c r="A56" s="16"/>
      <c r="B56" s="16"/>
      <c r="C56" s="16"/>
      <c r="D56" s="16"/>
    </row>
    <row r="57" spans="1:4" ht="16.5">
      <c r="A57" s="16"/>
      <c r="B57" s="16"/>
      <c r="C57" s="16"/>
      <c r="D57" s="16"/>
    </row>
    <row r="58" spans="1:4" ht="16.5">
      <c r="A58" s="16"/>
      <c r="B58" s="16"/>
      <c r="C58" s="16"/>
      <c r="D58" s="16"/>
    </row>
    <row r="59" spans="1:4" ht="16.5">
      <c r="A59" s="16"/>
      <c r="B59" s="16"/>
      <c r="C59" s="16"/>
      <c r="D59" s="16"/>
    </row>
    <row r="60" spans="1:4" ht="16.5">
      <c r="A60" s="16"/>
      <c r="B60" s="16"/>
      <c r="C60" s="16"/>
      <c r="D60" s="16"/>
    </row>
    <row r="61" spans="1:4" ht="16.5">
      <c r="A61" s="16"/>
      <c r="B61" s="16"/>
      <c r="C61" s="16"/>
      <c r="D61" s="16"/>
    </row>
    <row r="62" spans="1:4" ht="16.5">
      <c r="A62" s="16"/>
      <c r="B62" s="16"/>
      <c r="C62" s="16"/>
      <c r="D62" s="16"/>
    </row>
    <row r="63" spans="1:4" ht="16.5">
      <c r="A63" s="16"/>
      <c r="B63" s="16"/>
      <c r="C63" s="16"/>
      <c r="D63" s="16"/>
    </row>
    <row r="64" spans="1:4" ht="16.5">
      <c r="A64" s="16"/>
      <c r="B64" s="16"/>
      <c r="C64" s="16"/>
      <c r="D64" s="16"/>
    </row>
    <row r="65" spans="1:4" ht="16.5">
      <c r="A65" s="16"/>
      <c r="B65" s="16"/>
      <c r="C65" s="16"/>
      <c r="D65" s="16"/>
    </row>
    <row r="66" spans="1:4" ht="16.5">
      <c r="A66" s="16"/>
      <c r="B66" s="16"/>
      <c r="C66" s="16"/>
      <c r="D66" s="16"/>
    </row>
    <row r="67" spans="1:4" ht="16.5">
      <c r="A67" s="16"/>
      <c r="B67" s="16"/>
      <c r="C67" s="16"/>
      <c r="D67" s="16"/>
    </row>
    <row r="68" spans="1:4" ht="16.5">
      <c r="A68" s="16"/>
      <c r="B68" s="16"/>
      <c r="C68" s="16"/>
      <c r="D68" s="16"/>
    </row>
    <row r="69" spans="1:4" ht="16.5">
      <c r="A69" s="16"/>
      <c r="B69" s="16"/>
      <c r="C69" s="16"/>
      <c r="D69" s="16"/>
    </row>
    <row r="70" spans="1:4" ht="16.5">
      <c r="A70" s="16"/>
      <c r="B70" s="16"/>
      <c r="C70" s="16"/>
      <c r="D70" s="16"/>
    </row>
    <row r="71" spans="1:4" ht="16.5">
      <c r="A71" s="16"/>
      <c r="B71" s="16"/>
      <c r="C71" s="16"/>
      <c r="D71" s="16"/>
    </row>
    <row r="72" spans="1:4" ht="16.5">
      <c r="A72" s="16"/>
      <c r="B72" s="16"/>
      <c r="C72" s="16"/>
      <c r="D72" s="16"/>
    </row>
    <row r="73" spans="1:4" ht="16.5">
      <c r="A73" s="16"/>
      <c r="B73" s="16"/>
      <c r="C73" s="16"/>
      <c r="D73" s="16"/>
    </row>
    <row r="75" spans="1:3" ht="16.5">
      <c r="A75" s="7"/>
      <c r="B75" s="6"/>
      <c r="C75" s="8"/>
    </row>
    <row r="76" spans="1:5" ht="16.5">
      <c r="A76" s="1"/>
      <c r="B76" s="1"/>
      <c r="C76" s="1"/>
      <c r="D76" s="1"/>
      <c r="E76" s="1"/>
    </row>
    <row r="77" spans="1:5" ht="16.5">
      <c r="A77" s="1"/>
      <c r="B77" s="1"/>
      <c r="C77" s="1"/>
      <c r="D77" s="1"/>
      <c r="E77" s="1"/>
    </row>
    <row r="78" spans="1:4" ht="16.5">
      <c r="A78" s="1"/>
      <c r="B78" s="1"/>
      <c r="C78" s="1"/>
      <c r="D78" s="1"/>
    </row>
  </sheetData>
  <sheetProtection/>
  <mergeCells count="13">
    <mergeCell ref="C36:E36"/>
    <mergeCell ref="A10:D10"/>
    <mergeCell ref="B12:B13"/>
    <mergeCell ref="C12:C13"/>
    <mergeCell ref="D12:D13"/>
    <mergeCell ref="A12:A13"/>
    <mergeCell ref="C37:D37"/>
    <mergeCell ref="C2:D2"/>
    <mergeCell ref="A1:D1"/>
    <mergeCell ref="B4:D4"/>
    <mergeCell ref="B5:D5"/>
    <mergeCell ref="B6:D6"/>
    <mergeCell ref="B7:D7"/>
  </mergeCells>
  <printOptions/>
  <pageMargins left="0.7874015748031497" right="0.5905511811023623" top="1.1811023622047245" bottom="0.5905511811023623" header="0.5118110236220472" footer="0.5118110236220472"/>
  <pageSetup firstPageNumber="25" useFirstPageNumber="1" horizontalDpi="600" verticalDpi="600" orientation="landscape" paperSize="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Горохова Елена</cp:lastModifiedBy>
  <cp:lastPrinted>2021-04-28T13:11:11Z</cp:lastPrinted>
  <dcterms:created xsi:type="dcterms:W3CDTF">2008-10-23T04:36:41Z</dcterms:created>
  <dcterms:modified xsi:type="dcterms:W3CDTF">2022-04-08T06:54:17Z</dcterms:modified>
  <cp:category/>
  <cp:version/>
  <cp:contentType/>
  <cp:contentStatus/>
</cp:coreProperties>
</file>