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6 заседание (16.08.2024)\"/>
    </mc:Choice>
  </mc:AlternateContent>
  <xr:revisionPtr revIDLastSave="0" documentId="8_{3A16CCCC-E2DF-4FFD-894E-276F0CCA45C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3" i="1" l="1"/>
  <c r="D23" i="1" l="1"/>
  <c r="D24" i="1"/>
  <c r="E24" i="1"/>
  <c r="C27" i="1" l="1"/>
  <c r="C24" i="1" l="1"/>
  <c r="C23" i="1"/>
  <c r="C26" i="1" l="1"/>
  <c r="C25" i="1" l="1"/>
  <c r="D17" i="1"/>
  <c r="C17" i="1"/>
  <c r="E27" i="1" l="1"/>
  <c r="D27" i="1"/>
  <c r="E26" i="1"/>
  <c r="D26" i="1"/>
  <c r="D25" i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<sst xmlns="http://schemas.openxmlformats.org/spreadsheetml/2006/main" count="30" uniqueCount="30">
  <si>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</si>
  <si>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</si>
  <si>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</si>
  <si>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</si>
  <si>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</si>
  <si>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</si>
  <si>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</si>
  <si>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</si>
  <si>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</si>
  <si>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</si>
  <si>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</si>
  <si>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</si>
  <si>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</si>
  <si>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</si>
  <si>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</si>
  <si>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</si>
  <si>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</si>
  <si>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</si>
  <si>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</si>
  <si>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</si>
  <si>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</si>
  <si>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</si>
  <si>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</si>
  <si>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</si>
  <si>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</si>
  <si>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</si>
  <si>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</si>
  <si>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</si>
  <si>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9</t>
  </si>
  <si>
    <t>от 16 августа 2024 г. № 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</si>
</sst>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8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zoomScaleSheetLayoutView="90" workbookViewId="0">
      <selection activeCell="F4" sqref="F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7" t="s">
        <v>28</v>
      </c>
      <c r="B1" s="27"/>
      <c r="C1" s="27"/>
      <c r="D1" s="27"/>
      <c r="E1" s="27"/>
    </row>
    <row r="2" spans="1:5" s="1" customFormat="1" ht="16.5" x14ac:dyDescent="0.25">
      <c r="A2" s="27" t="s">
        <v>22</v>
      </c>
      <c r="B2" s="27"/>
      <c r="C2" s="27"/>
      <c r="D2" s="27"/>
      <c r="E2" s="27"/>
    </row>
    <row r="3" spans="1:5" s="1" customFormat="1" ht="16.5" x14ac:dyDescent="0.25">
      <c r="A3" s="27" t="s">
        <v>23</v>
      </c>
      <c r="B3" s="27"/>
      <c r="C3" s="27"/>
      <c r="D3" s="27"/>
      <c r="E3" s="27"/>
    </row>
    <row r="4" spans="1:5" s="1" customFormat="1" ht="16.5" x14ac:dyDescent="0.25">
      <c r="C4" s="1" t="s">
        <v>29</v>
      </c>
    </row>
    <row r="5" spans="1:5" ht="3" customHeight="1" x14ac:dyDescent="0.25"/>
    <row r="6" spans="1:5" ht="16.5" x14ac:dyDescent="0.25">
      <c r="A6" s="26" t="s">
        <v>19</v>
      </c>
      <c r="B6" s="26"/>
      <c r="C6" s="26"/>
      <c r="D6" s="26"/>
      <c r="E6" s="26"/>
    </row>
    <row r="7" spans="1:5" ht="16.5" customHeight="1" x14ac:dyDescent="0.25">
      <c r="A7" s="26" t="s">
        <v>0</v>
      </c>
      <c r="B7" s="26"/>
      <c r="C7" s="26"/>
      <c r="D7" s="26"/>
      <c r="E7" s="26"/>
    </row>
    <row r="8" spans="1:5" ht="16.5" x14ac:dyDescent="0.25">
      <c r="A8" s="26" t="s">
        <v>24</v>
      </c>
      <c r="B8" s="26"/>
      <c r="C8" s="26"/>
      <c r="D8" s="26"/>
      <c r="E8" s="26"/>
    </row>
    <row r="9" spans="1:5" ht="16.5" x14ac:dyDescent="0.25">
      <c r="A9" s="26" t="s">
        <v>25</v>
      </c>
      <c r="B9" s="26"/>
      <c r="C9" s="26"/>
      <c r="D9" s="26"/>
      <c r="E9" s="26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28.2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7">
        <f>255876+142263.4+248931+62030.5+60000+15903.8</f>
        <v>785004.70000000007</v>
      </c>
      <c r="D17" s="18">
        <f>20550.1+75865.9</f>
        <v>96416</v>
      </c>
      <c r="E17" s="18"/>
    </row>
    <row r="18" spans="1:5" ht="38.25" customHeight="1" x14ac:dyDescent="0.25">
      <c r="A18" s="4"/>
      <c r="B18" s="5" t="s">
        <v>6</v>
      </c>
      <c r="C18" s="10">
        <f>SUM(C14:C17)</f>
        <v>842623.70000000007</v>
      </c>
      <c r="D18" s="10">
        <f t="shared" ref="D18:E18" si="0">SUM(D14:D17)</f>
        <v>153489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407550.9</v>
      </c>
      <c r="D19" s="11">
        <f>D28-D18</f>
        <v>308506.10000000003</v>
      </c>
      <c r="E19" s="11">
        <f>E28-E18</f>
        <v>433615.06000000006</v>
      </c>
    </row>
    <row r="20" spans="1:5" ht="21.75" customHeight="1" x14ac:dyDescent="0.25">
      <c r="A20" s="4"/>
      <c r="B20" s="5" t="s">
        <v>8</v>
      </c>
      <c r="C20" s="12">
        <f>C18+C19</f>
        <v>1250174.6000000001</v>
      </c>
      <c r="D20" s="12">
        <f t="shared" ref="D20:E20" si="1">D18+D19</f>
        <v>461995.10000000003</v>
      </c>
      <c r="E20" s="12">
        <f t="shared" si="1"/>
        <v>492089.06000000006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25">
        <f>9168.5-500-878-1805</f>
        <v>5985.5</v>
      </c>
      <c r="D23" s="25">
        <f>5200-1546.2+21855.4</f>
        <v>25509.200000000001</v>
      </c>
      <c r="E23" s="21">
        <f>5500+27000+92000</f>
        <v>124500</v>
      </c>
    </row>
    <row r="24" spans="1:5" ht="79.5" customHeight="1" x14ac:dyDescent="0.25">
      <c r="A24" s="6">
        <v>2</v>
      </c>
      <c r="B24" s="8" t="s">
        <v>11</v>
      </c>
      <c r="C24" s="20">
        <f>54246.5+647070.4+62030.5+32000+60000+15903.8+2416.1+18600-954-4507-18600</f>
        <v>868206.3</v>
      </c>
      <c r="D24" s="19">
        <f>23402.2+20550.1+75865.9+15000-21855.4</f>
        <v>112962.80000000002</v>
      </c>
      <c r="E24" s="19">
        <f>27000+26000-27000</f>
        <v>26000</v>
      </c>
    </row>
    <row r="25" spans="1:5" ht="19.5" customHeight="1" x14ac:dyDescent="0.25">
      <c r="A25" s="6">
        <v>3</v>
      </c>
      <c r="B25" s="8" t="s">
        <v>12</v>
      </c>
      <c r="C25" s="22">
        <f>30000-7849.6+10000+26000</f>
        <v>58150.400000000001</v>
      </c>
      <c r="D25" s="23">
        <f>40000-7228.8</f>
        <v>32771.199999999997</v>
      </c>
      <c r="E25" s="23">
        <f>40000-7831.24-4600</f>
        <v>27568.760000000002</v>
      </c>
    </row>
    <row r="26" spans="1:5" ht="41.25" customHeight="1" x14ac:dyDescent="0.25">
      <c r="A26" s="6">
        <v>4</v>
      </c>
      <c r="B26" s="6" t="s">
        <v>13</v>
      </c>
      <c r="C26" s="24">
        <f>253327.9-592.1+7849.6+3582.3+174+1572.9-626.9</f>
        <v>265287.7</v>
      </c>
      <c r="D26" s="24">
        <f>255215.2+7228.8</f>
        <v>262444</v>
      </c>
      <c r="E26" s="24">
        <f>274008.2+7831.2</f>
        <v>281839.40000000002</v>
      </c>
    </row>
    <row r="27" spans="1:5" ht="54" customHeight="1" x14ac:dyDescent="0.25">
      <c r="A27" s="6">
        <v>5</v>
      </c>
      <c r="B27" s="6" t="s">
        <v>14</v>
      </c>
      <c r="C27" s="14">
        <f>26554.7+200+18600+4507+2683</f>
        <v>52544.7</v>
      </c>
      <c r="D27" s="14">
        <f>28107.9+200</f>
        <v>28307.9</v>
      </c>
      <c r="E27" s="14">
        <f>31980.9+200</f>
        <v>32180.9</v>
      </c>
    </row>
    <row r="28" spans="1:5" ht="21" customHeight="1" x14ac:dyDescent="0.25">
      <c r="A28" s="13"/>
      <c r="B28" s="13" t="s">
        <v>15</v>
      </c>
      <c r="C28" s="10">
        <f>SUM(C22:C27)</f>
        <v>1250174.6000000001</v>
      </c>
      <c r="D28" s="10">
        <f t="shared" ref="D28:E28" si="2">SUM(D22:D27)</f>
        <v>461995.10000000003</v>
      </c>
      <c r="E28" s="10">
        <f t="shared" si="2"/>
        <v>492089.06000000006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2024-08-14T15:00:10Z</cp:lastPrinted>
  <dcterms:created xsi:type="dcterms:W3CDTF">2020-03-04T09:29:16Z</dcterms:created>
  <dcterms:modified xsi:type="dcterms:W3CDTF">2024-08-15T12:19:12Z</dcterms:modified>
</cp:coreProperties>
</file>